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2. Cong khai Du toan 2022 - Quyet toan 2020 - 2021\Quyet toan 2020\"/>
    </mc:Choice>
  </mc:AlternateContent>
  <bookViews>
    <workbookView xWindow="0" yWindow="0" windowWidth="20490" windowHeight="7665"/>
  </bookViews>
  <sheets>
    <sheet name="Sheet1" sheetId="1" r:id="rId1"/>
  </sheets>
  <definedNames>
    <definedName name="_xlnm.Print_Titles" localSheetId="0">Sheet1!$5:$8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2" i="1" l="1"/>
  <c r="F82" i="1"/>
  <c r="C82" i="1"/>
  <c r="P81" i="1"/>
  <c r="L81" i="1"/>
  <c r="J81" i="1"/>
  <c r="I81" i="1"/>
  <c r="F81" i="1"/>
  <c r="N81" i="1" s="1"/>
  <c r="C81" i="1"/>
  <c r="O80" i="1"/>
  <c r="L80" i="1"/>
  <c r="J80" i="1"/>
  <c r="F80" i="1"/>
  <c r="C80" i="1"/>
  <c r="O79" i="1"/>
  <c r="L79" i="1"/>
  <c r="I79" i="1" s="1"/>
  <c r="J79" i="1"/>
  <c r="F79" i="1"/>
  <c r="C79" i="1"/>
  <c r="O78" i="1"/>
  <c r="L78" i="1"/>
  <c r="J78" i="1"/>
  <c r="I78" i="1" s="1"/>
  <c r="F78" i="1"/>
  <c r="C78" i="1"/>
  <c r="O77" i="1"/>
  <c r="L77" i="1"/>
  <c r="J77" i="1"/>
  <c r="I77" i="1" s="1"/>
  <c r="F77" i="1"/>
  <c r="C77" i="1"/>
  <c r="O76" i="1"/>
  <c r="L76" i="1"/>
  <c r="J76" i="1"/>
  <c r="F76" i="1"/>
  <c r="C76" i="1"/>
  <c r="O75" i="1"/>
  <c r="L75" i="1"/>
  <c r="I75" i="1" s="1"/>
  <c r="J75" i="1"/>
  <c r="F75" i="1"/>
  <c r="C75" i="1"/>
  <c r="O74" i="1"/>
  <c r="L74" i="1"/>
  <c r="J74" i="1"/>
  <c r="I74" i="1" s="1"/>
  <c r="F74" i="1"/>
  <c r="C74" i="1"/>
  <c r="O73" i="1"/>
  <c r="L73" i="1"/>
  <c r="J73" i="1"/>
  <c r="I73" i="1" s="1"/>
  <c r="F73" i="1"/>
  <c r="C73" i="1"/>
  <c r="O72" i="1"/>
  <c r="L72" i="1"/>
  <c r="J72" i="1"/>
  <c r="F72" i="1"/>
  <c r="C72" i="1"/>
  <c r="O71" i="1"/>
  <c r="L71" i="1"/>
  <c r="J71" i="1"/>
  <c r="F71" i="1"/>
  <c r="C71" i="1"/>
  <c r="O70" i="1"/>
  <c r="L70" i="1"/>
  <c r="J70" i="1"/>
  <c r="F70" i="1"/>
  <c r="C70" i="1"/>
  <c r="O69" i="1"/>
  <c r="L69" i="1"/>
  <c r="J69" i="1"/>
  <c r="I69" i="1" s="1"/>
  <c r="F69" i="1"/>
  <c r="N69" i="1" s="1"/>
  <c r="C69" i="1"/>
  <c r="O68" i="1"/>
  <c r="L68" i="1"/>
  <c r="J68" i="1"/>
  <c r="I68" i="1" s="1"/>
  <c r="F68" i="1"/>
  <c r="C68" i="1"/>
  <c r="M67" i="1"/>
  <c r="K67" i="1"/>
  <c r="H67" i="1"/>
  <c r="G67" i="1"/>
  <c r="E67" i="1"/>
  <c r="D67" i="1"/>
  <c r="P66" i="1"/>
  <c r="L66" i="1"/>
  <c r="J66" i="1"/>
  <c r="F66" i="1"/>
  <c r="C66" i="1"/>
  <c r="L65" i="1"/>
  <c r="J65" i="1"/>
  <c r="I65" i="1" s="1"/>
  <c r="F65" i="1"/>
  <c r="C65" i="1"/>
  <c r="O64" i="1"/>
  <c r="L64" i="1"/>
  <c r="J64" i="1"/>
  <c r="F64" i="1"/>
  <c r="C64" i="1"/>
  <c r="L63" i="1"/>
  <c r="J63" i="1"/>
  <c r="F63" i="1"/>
  <c r="C63" i="1"/>
  <c r="L62" i="1"/>
  <c r="J62" i="1"/>
  <c r="I62" i="1" s="1"/>
  <c r="F62" i="1"/>
  <c r="C62" i="1"/>
  <c r="M61" i="1"/>
  <c r="K61" i="1"/>
  <c r="H61" i="1"/>
  <c r="G61" i="1"/>
  <c r="E61" i="1"/>
  <c r="D61" i="1"/>
  <c r="P60" i="1"/>
  <c r="L60" i="1"/>
  <c r="J60" i="1"/>
  <c r="C60" i="1"/>
  <c r="N60" i="1" s="1"/>
  <c r="O59" i="1"/>
  <c r="L59" i="1"/>
  <c r="J59" i="1"/>
  <c r="F59" i="1"/>
  <c r="C59" i="1"/>
  <c r="L58" i="1"/>
  <c r="J58" i="1"/>
  <c r="F58" i="1"/>
  <c r="C58" i="1"/>
  <c r="O57" i="1"/>
  <c r="L57" i="1"/>
  <c r="J57" i="1"/>
  <c r="I57" i="1" s="1"/>
  <c r="F57" i="1"/>
  <c r="C57" i="1"/>
  <c r="L56" i="1"/>
  <c r="J56" i="1"/>
  <c r="I56" i="1" s="1"/>
  <c r="F56" i="1"/>
  <c r="C56" i="1"/>
  <c r="L55" i="1"/>
  <c r="J55" i="1"/>
  <c r="F55" i="1"/>
  <c r="C55" i="1"/>
  <c r="L54" i="1"/>
  <c r="J54" i="1"/>
  <c r="F54" i="1"/>
  <c r="C54" i="1"/>
  <c r="L53" i="1"/>
  <c r="J53" i="1"/>
  <c r="F53" i="1"/>
  <c r="C53" i="1"/>
  <c r="L52" i="1"/>
  <c r="J52" i="1"/>
  <c r="I52" i="1" s="1"/>
  <c r="F52" i="1"/>
  <c r="C52" i="1"/>
  <c r="L51" i="1"/>
  <c r="J51" i="1"/>
  <c r="F51" i="1"/>
  <c r="C51" i="1"/>
  <c r="L50" i="1"/>
  <c r="J50" i="1"/>
  <c r="F50" i="1"/>
  <c r="C50" i="1"/>
  <c r="L49" i="1"/>
  <c r="J49" i="1"/>
  <c r="F49" i="1"/>
  <c r="C49" i="1"/>
  <c r="L48" i="1"/>
  <c r="J48" i="1"/>
  <c r="F48" i="1"/>
  <c r="C48" i="1"/>
  <c r="L47" i="1"/>
  <c r="J47" i="1"/>
  <c r="I47" i="1" s="1"/>
  <c r="F47" i="1"/>
  <c r="C47" i="1"/>
  <c r="O46" i="1"/>
  <c r="L46" i="1"/>
  <c r="J46" i="1"/>
  <c r="F46" i="1"/>
  <c r="C46" i="1"/>
  <c r="O45" i="1"/>
  <c r="L45" i="1"/>
  <c r="J45" i="1"/>
  <c r="F45" i="1"/>
  <c r="C45" i="1"/>
  <c r="O44" i="1"/>
  <c r="L44" i="1"/>
  <c r="J44" i="1"/>
  <c r="F44" i="1"/>
  <c r="N44" i="1" s="1"/>
  <c r="C44" i="1"/>
  <c r="O43" i="1"/>
  <c r="L43" i="1"/>
  <c r="J43" i="1"/>
  <c r="I43" i="1" s="1"/>
  <c r="F43" i="1"/>
  <c r="C43" i="1"/>
  <c r="M42" i="1"/>
  <c r="K42" i="1"/>
  <c r="K41" i="1" s="1"/>
  <c r="H42" i="1"/>
  <c r="G42" i="1"/>
  <c r="E42" i="1"/>
  <c r="D42" i="1"/>
  <c r="L40" i="1"/>
  <c r="J40" i="1"/>
  <c r="F40" i="1"/>
  <c r="C40" i="1"/>
  <c r="L39" i="1"/>
  <c r="J39" i="1"/>
  <c r="F39" i="1"/>
  <c r="C39" i="1"/>
  <c r="L38" i="1"/>
  <c r="J38" i="1"/>
  <c r="F38" i="1"/>
  <c r="C38" i="1"/>
  <c r="L37" i="1"/>
  <c r="J37" i="1"/>
  <c r="F37" i="1"/>
  <c r="C37" i="1"/>
  <c r="L36" i="1"/>
  <c r="L35" i="1" s="1"/>
  <c r="J36" i="1"/>
  <c r="F36" i="1"/>
  <c r="C36" i="1"/>
  <c r="M35" i="1"/>
  <c r="K35" i="1"/>
  <c r="H35" i="1"/>
  <c r="G35" i="1"/>
  <c r="E35" i="1"/>
  <c r="D35" i="1"/>
  <c r="L34" i="1"/>
  <c r="J34" i="1"/>
  <c r="F34" i="1"/>
  <c r="C34" i="1"/>
  <c r="L33" i="1"/>
  <c r="J33" i="1"/>
  <c r="F33" i="1"/>
  <c r="C33" i="1"/>
  <c r="L32" i="1"/>
  <c r="J32" i="1"/>
  <c r="F32" i="1"/>
  <c r="C32" i="1"/>
  <c r="L31" i="1"/>
  <c r="J31" i="1"/>
  <c r="F31" i="1"/>
  <c r="C31" i="1"/>
  <c r="O30" i="1"/>
  <c r="L30" i="1"/>
  <c r="J30" i="1"/>
  <c r="F30" i="1"/>
  <c r="C30" i="1"/>
  <c r="L29" i="1"/>
  <c r="J29" i="1"/>
  <c r="I29" i="1" s="1"/>
  <c r="F29" i="1"/>
  <c r="C29" i="1"/>
  <c r="O28" i="1"/>
  <c r="L28" i="1"/>
  <c r="J28" i="1"/>
  <c r="F28" i="1"/>
  <c r="C28" i="1"/>
  <c r="L27" i="1"/>
  <c r="J27" i="1"/>
  <c r="I27" i="1" s="1"/>
  <c r="F27" i="1"/>
  <c r="C27" i="1"/>
  <c r="L26" i="1"/>
  <c r="J26" i="1"/>
  <c r="F26" i="1"/>
  <c r="C26" i="1"/>
  <c r="L25" i="1"/>
  <c r="J25" i="1"/>
  <c r="F25" i="1"/>
  <c r="C25" i="1"/>
  <c r="L24" i="1"/>
  <c r="J24" i="1"/>
  <c r="F24" i="1"/>
  <c r="C24" i="1"/>
  <c r="O23" i="1"/>
  <c r="L23" i="1"/>
  <c r="J23" i="1"/>
  <c r="J22" i="1" s="1"/>
  <c r="F23" i="1"/>
  <c r="N23" i="1" s="1"/>
  <c r="C23" i="1"/>
  <c r="M22" i="1"/>
  <c r="M10" i="1" s="1"/>
  <c r="K22" i="1"/>
  <c r="H22" i="1"/>
  <c r="G22" i="1"/>
  <c r="E22" i="1"/>
  <c r="D22" i="1"/>
  <c r="D10" i="1" s="1"/>
  <c r="O21" i="1"/>
  <c r="L21" i="1"/>
  <c r="J21" i="1"/>
  <c r="F21" i="1"/>
  <c r="C21" i="1"/>
  <c r="L20" i="1"/>
  <c r="J20" i="1"/>
  <c r="F20" i="1"/>
  <c r="C20" i="1"/>
  <c r="L19" i="1"/>
  <c r="J19" i="1"/>
  <c r="F19" i="1"/>
  <c r="C19" i="1"/>
  <c r="L18" i="1"/>
  <c r="J18" i="1"/>
  <c r="F18" i="1"/>
  <c r="C18" i="1"/>
  <c r="L17" i="1"/>
  <c r="J17" i="1"/>
  <c r="I17" i="1" s="1"/>
  <c r="F17" i="1"/>
  <c r="C17" i="1"/>
  <c r="L16" i="1"/>
  <c r="J16" i="1"/>
  <c r="F16" i="1"/>
  <c r="C16" i="1"/>
  <c r="L15" i="1"/>
  <c r="J15" i="1"/>
  <c r="I15" i="1" s="1"/>
  <c r="F15" i="1"/>
  <c r="C15" i="1"/>
  <c r="O14" i="1"/>
  <c r="L14" i="1"/>
  <c r="J14" i="1"/>
  <c r="F14" i="1"/>
  <c r="C14" i="1"/>
  <c r="O13" i="1"/>
  <c r="L13" i="1"/>
  <c r="J13" i="1"/>
  <c r="F13" i="1"/>
  <c r="C13" i="1"/>
  <c r="O12" i="1"/>
  <c r="L12" i="1"/>
  <c r="I12" i="1" s="1"/>
  <c r="J12" i="1"/>
  <c r="F12" i="1"/>
  <c r="C12" i="1"/>
  <c r="M11" i="1"/>
  <c r="K11" i="1"/>
  <c r="H11" i="1"/>
  <c r="G11" i="1"/>
  <c r="G10" i="1" s="1"/>
  <c r="E11" i="1"/>
  <c r="D11" i="1"/>
  <c r="I63" i="1" l="1"/>
  <c r="I18" i="1"/>
  <c r="I20" i="1"/>
  <c r="O22" i="1"/>
  <c r="I38" i="1"/>
  <c r="O67" i="1"/>
  <c r="O10" i="1"/>
  <c r="C22" i="1"/>
  <c r="I31" i="1"/>
  <c r="P42" i="1"/>
  <c r="P61" i="1"/>
  <c r="F61" i="1"/>
  <c r="N12" i="1"/>
  <c r="I50" i="1"/>
  <c r="I54" i="1"/>
  <c r="C61" i="1"/>
  <c r="N61" i="1" s="1"/>
  <c r="L61" i="1"/>
  <c r="N70" i="1"/>
  <c r="N74" i="1"/>
  <c r="K10" i="1"/>
  <c r="K9" i="1" s="1"/>
  <c r="C11" i="1"/>
  <c r="I14" i="1"/>
  <c r="N21" i="1"/>
  <c r="I33" i="1"/>
  <c r="D41" i="1"/>
  <c r="D9" i="1" s="1"/>
  <c r="I58" i="1"/>
  <c r="N64" i="1"/>
  <c r="N71" i="1"/>
  <c r="N75" i="1"/>
  <c r="N28" i="1"/>
  <c r="I48" i="1"/>
  <c r="N78" i="1"/>
  <c r="I80" i="1"/>
  <c r="H10" i="1"/>
  <c r="J42" i="1"/>
  <c r="F11" i="1"/>
  <c r="N11" i="1" s="1"/>
  <c r="I25" i="1"/>
  <c r="N30" i="1"/>
  <c r="I36" i="1"/>
  <c r="I40" i="1"/>
  <c r="N43" i="1"/>
  <c r="C42" i="1"/>
  <c r="I46" i="1"/>
  <c r="N57" i="1"/>
  <c r="N66" i="1"/>
  <c r="N68" i="1"/>
  <c r="N72" i="1"/>
  <c r="J11" i="1"/>
  <c r="F22" i="1"/>
  <c r="I28" i="1"/>
  <c r="I32" i="1"/>
  <c r="I34" i="1"/>
  <c r="I37" i="1"/>
  <c r="I39" i="1"/>
  <c r="G41" i="1"/>
  <c r="M41" i="1"/>
  <c r="M9" i="1" s="1"/>
  <c r="I53" i="1"/>
  <c r="I55" i="1"/>
  <c r="J61" i="1"/>
  <c r="I66" i="1"/>
  <c r="I61" i="1" s="1"/>
  <c r="E41" i="1"/>
  <c r="I70" i="1"/>
  <c r="O11" i="1"/>
  <c r="N13" i="1"/>
  <c r="I16" i="1"/>
  <c r="I19" i="1"/>
  <c r="I21" i="1"/>
  <c r="I30" i="1"/>
  <c r="C35" i="1"/>
  <c r="F42" i="1"/>
  <c r="N45" i="1"/>
  <c r="N59" i="1"/>
  <c r="O61" i="1"/>
  <c r="I64" i="1"/>
  <c r="P67" i="1"/>
  <c r="I71" i="1"/>
  <c r="I72" i="1"/>
  <c r="N73" i="1"/>
  <c r="N76" i="1"/>
  <c r="N79" i="1"/>
  <c r="I13" i="1"/>
  <c r="I11" i="1" s="1"/>
  <c r="N14" i="1"/>
  <c r="L22" i="1"/>
  <c r="I24" i="1"/>
  <c r="I26" i="1"/>
  <c r="E10" i="1"/>
  <c r="F35" i="1"/>
  <c r="O42" i="1"/>
  <c r="L42" i="1"/>
  <c r="I45" i="1"/>
  <c r="N46" i="1"/>
  <c r="I49" i="1"/>
  <c r="I51" i="1"/>
  <c r="I59" i="1"/>
  <c r="I60" i="1"/>
  <c r="C67" i="1"/>
  <c r="I76" i="1"/>
  <c r="N77" i="1"/>
  <c r="N80" i="1"/>
  <c r="H41" i="1"/>
  <c r="P41" i="1" s="1"/>
  <c r="L67" i="1"/>
  <c r="L11" i="1"/>
  <c r="I23" i="1"/>
  <c r="J35" i="1"/>
  <c r="N42" i="1"/>
  <c r="I44" i="1"/>
  <c r="F67" i="1"/>
  <c r="J67" i="1"/>
  <c r="J41" i="1" s="1"/>
  <c r="I67" i="1" l="1"/>
  <c r="C10" i="1"/>
  <c r="N22" i="1"/>
  <c r="J10" i="1"/>
  <c r="J9" i="1" s="1"/>
  <c r="N67" i="1"/>
  <c r="C41" i="1"/>
  <c r="C9" i="1" s="1"/>
  <c r="L10" i="1"/>
  <c r="L9" i="1" s="1"/>
  <c r="I35" i="1"/>
  <c r="I22" i="1"/>
  <c r="I42" i="1"/>
  <c r="I41" i="1" s="1"/>
  <c r="F10" i="1"/>
  <c r="N10" i="1" s="1"/>
  <c r="O41" i="1"/>
  <c r="G9" i="1"/>
  <c r="O9" i="1" s="1"/>
  <c r="L41" i="1"/>
  <c r="E9" i="1"/>
  <c r="I10" i="1"/>
  <c r="F41" i="1"/>
  <c r="H9" i="1"/>
  <c r="I9" i="1" l="1"/>
  <c r="P9" i="1"/>
  <c r="N41" i="1"/>
  <c r="F9" i="1"/>
  <c r="N9" i="1" s="1"/>
</calcChain>
</file>

<file path=xl/sharedStrings.xml><?xml version="1.0" encoding="utf-8"?>
<sst xmlns="http://schemas.openxmlformats.org/spreadsheetml/2006/main" count="107" uniqueCount="90">
  <si>
    <t>STT</t>
  </si>
  <si>
    <t>I</t>
  </si>
  <si>
    <t>II</t>
  </si>
  <si>
    <t>TỔNG SỐ</t>
  </si>
  <si>
    <t>Tổng số</t>
  </si>
  <si>
    <t>Trong đó</t>
  </si>
  <si>
    <t>Đầu tư phát triển</t>
  </si>
  <si>
    <t>Kinh phí sự nghiệp</t>
  </si>
  <si>
    <t>Ngân sách cấp tỉnh</t>
  </si>
  <si>
    <t>Ngân sách huyện</t>
  </si>
  <si>
    <t>Nội dung</t>
  </si>
  <si>
    <t>(Quyết toán đã được Hội đồng nhân dân phê chuẩn)</t>
  </si>
  <si>
    <t>Dự toán</t>
  </si>
  <si>
    <t>Quyết toán</t>
  </si>
  <si>
    <t>So sánh (%)</t>
  </si>
  <si>
    <t>Biểu số 68/CK-NSNN</t>
  </si>
  <si>
    <t>UBND TỈNH KHÁNH HÒA</t>
  </si>
  <si>
    <t>QUYẾT TOÁN CHI CHƯƠNG TRÌNH MỤC TIÊU QUỐC GIA NGÂN SÁCH CẤP TỈNH VÀ NGÂN SÁCH HUYỆN NĂM 2020</t>
  </si>
  <si>
    <t>Chương trình mục tiêu quốc gia giảm nghèo bền vững</t>
  </si>
  <si>
    <t>Chi đầu tư phát triển</t>
  </si>
  <si>
    <t>Chi thường xuyên</t>
  </si>
  <si>
    <t>Chia ra vốn trong nước</t>
  </si>
  <si>
    <t>Huyện Khánh Vĩnh</t>
  </si>
  <si>
    <t>Trường Mẫu giáo Hoa Phượng</t>
  </si>
  <si>
    <t>Trường Mầm non A Xây</t>
  </si>
  <si>
    <t>Đường vào Khu sản xuất Bắc Sông Cái - Xã Cầu Bà</t>
  </si>
  <si>
    <t>Nâng cấp sửa chữa đường Cao Mô Xê</t>
  </si>
  <si>
    <t>HT nước sinh hoạt xã Khánh Thượng (Thôn Đá Răm- Suối</t>
  </si>
  <si>
    <t>Đường vào trung tâm Xã Giang Ly</t>
  </si>
  <si>
    <t>Đường vào làng văn hóa Suối Thơm - Hòn Dữ</t>
  </si>
  <si>
    <t>Đường Đá Răm - Suối Cát</t>
  </si>
  <si>
    <t>Sân vận động trung tâm xã</t>
  </si>
  <si>
    <t>Đường 2A và đường số 6</t>
  </si>
  <si>
    <t>Huyện Khánh Sơn</t>
  </si>
  <si>
    <t>Đường vào khu sản xuất xóm 10 thôn Tha Mang</t>
  </si>
  <si>
    <t>Đường vào khu sản xuất Hòn Dung</t>
  </si>
  <si>
    <t>Nối tiếp đường vào đồng ruộng Xóm Cỏ</t>
  </si>
  <si>
    <t>Đường từ cầu Hàm Leo đi vào khu sản xuất Tà Giang II</t>
  </si>
  <si>
    <t>Đường từ Sơn Trung đi Ba Cụm Bắc</t>
  </si>
  <si>
    <t>Trường mầm non Anh Đào, xã Thành Sơn</t>
  </si>
  <si>
    <t>Trung tâm văn hóa - thể thao xã Ba Cụm Bắc</t>
  </si>
  <si>
    <t>Trung tâm văn hóa - thể thao xã Sơn Bình</t>
  </si>
  <si>
    <t>Trung tâm văn hóa - thể thao xã Thành Sơn</t>
  </si>
  <si>
    <t>Trung tâm văn hóa - thể thao xã Sơn Lâm</t>
  </si>
  <si>
    <t>Đường từ đập Knó đi khu sản xuất thôn Chi Chay</t>
  </si>
  <si>
    <t>Đường từ đường liên xã đi khu sản xuất thôn Chi Chay xã Sơn Trung</t>
  </si>
  <si>
    <t>Huyện Vạn Ninh</t>
  </si>
  <si>
    <t>HT thoát nước thôn Vĩnh Yên ( Đoạn từ nhà Bà Thân đến nhà Ông Hồ Lắc )</t>
  </si>
  <si>
    <t>XD đường GT điểm từ nhà Ô Nguyễn Văn Khang đến Cầu Cống hộp thôn TB 2</t>
  </si>
  <si>
    <t>Nâng cấp, SC đường GT điểm từ nhà Bà Trần Thị Tiết đến cầu cống hộp thôn TNam 2</t>
  </si>
  <si>
    <t>Nâng cấp, MR đường GT điềm từ nhà Ô Lê Văn Nho đến nhà Bà Bùi Thị Thưa thôn TN1</t>
  </si>
  <si>
    <t>Đường BTXM thôn Ninh Đào, Xã Vạn Thạnh, HVNinh</t>
  </si>
  <si>
    <t>Đường vào KSX &amp; tạo thêm quỹ đất khu vực suối  Apan</t>
  </si>
  <si>
    <t>Đường từ đất ông Trãi vào khu sản xuất ông Chanh thôn Nước Nhĩ Khánh Phú</t>
  </si>
  <si>
    <t>Đường vào KSX ngã 2 thôn Bắc Sông Giang (gđ 4) Khánh Trung</t>
  </si>
  <si>
    <t>Đường từ đất Ông Trương Công Huệ vào KSX Núi 82</t>
  </si>
  <si>
    <t>Đường từ đất bà Cao Thị Him vào KSX giáp đất ông Cao V Lia</t>
  </si>
  <si>
    <t>Đường từ ngã tư đất ông Nia đến nhà bà Hoà vào KSX Nước Nhĩ</t>
  </si>
  <si>
    <t xml:space="preserve">Đường vào KSX thôn ngã Hai ( C19 Đá Trãi)- xã Khánh Phú </t>
  </si>
  <si>
    <t>Đường từ nhà Ông Pi Năng Nhớ vào KSX Đa Đun Thôn Tà Gộc</t>
  </si>
  <si>
    <t>Đường từ nhà ông Hoàng Văn Hà ( Hòn Lay) vào KSX Thôn Soi Mít</t>
  </si>
  <si>
    <t>Nối tiếp tuyến đường nội đồng từ nhà ông Cao Quốc Phong đến chân núi Hòn Mưa</t>
  </si>
  <si>
    <t>Nối tiếp tuyến C7 tuyến từ nhà bà Cao Thị Xem đến đường K25 cũ</t>
  </si>
  <si>
    <t>Sửa chữa, nạo vét đập Y Bảo</t>
  </si>
  <si>
    <t>Nối tiếp tuyến H5 từ TL 8B ( ông Y My) đến điểm giữa T7 (đường 135)</t>
  </si>
  <si>
    <t>Tuyến 48 (Từ tuyến 46 đến đất sản xuất)</t>
  </si>
  <si>
    <t>Tuyến 47 (Từ tuyến 46 đến đất sản xuất)</t>
  </si>
  <si>
    <t>Nối tuyến 18 từ nhà ông Cao Hiện đến tràn Cao A Hiên</t>
  </si>
  <si>
    <t>Tuyến 28 (Lò gạch (TL8) đến đất sản xuất)</t>
  </si>
  <si>
    <t>Vốn thường xuyên</t>
  </si>
  <si>
    <t>Đường BTXM vào trục nội đồng thôn Tà Gụ - SH</t>
  </si>
  <si>
    <t>Đường từ cầu tràn Suối Lớn xã BCN đến BCB-KTHT</t>
  </si>
  <si>
    <t>Xây dựng sân thể thao xã Sơn Hiệp - SH</t>
  </si>
  <si>
    <t>NC Đường BTXM từ ngã 3 thôn Tà Giang II đi Suối chó -TS</t>
  </si>
  <si>
    <t>Đường BTXM đoạn nhà bà Vinh - nhà ông Đạm, Vạn Phước</t>
  </si>
  <si>
    <t xml:space="preserve">Đường BTXM  nhà bà Liễu đến nhà ông Thưởng, Vạn Phước </t>
  </si>
  <si>
    <t>KCH kênh mương cái, Vạn Phước</t>
  </si>
  <si>
    <t>Đường GTNT đoạn nhà Hà V Anh - giáp Suối Dừa, Đại Lãnh</t>
  </si>
  <si>
    <t>Đường GTNT từ nhà Biện Khắc Nhân - Lê Giăng, Đại Lãnh</t>
  </si>
  <si>
    <t>Đường GTNT từ nhà Ng Văn Minh  đến Đoàn Tấn Đen, Đại Lãnh</t>
  </si>
  <si>
    <t>Đường BTXM đoạn Bùi Đức Vân - điểm trường MN Ninh Tân</t>
  </si>
  <si>
    <t>Đường BTXM đoạn nhà Ng T Xuân - Trần Kim Sơn, Vạn Thạnh</t>
  </si>
  <si>
    <t>Đường Khu tập thể GV đến nhà Trần Quốc Thanh - Đại Lãnh</t>
  </si>
  <si>
    <t>Đường Ninh Lâm 8 vạnm Khánh</t>
  </si>
  <si>
    <t xml:space="preserve">Đường Diêm Đièn 5 Vạn Khánh </t>
  </si>
  <si>
    <t>SC nâng cấp dường tràn thôn Ninh Tân Vạn Thạnh</t>
  </si>
  <si>
    <t>SC đường từ nhà ông Vinh đến Nguyễn Huệ vạn Khánh</t>
  </si>
  <si>
    <t>III</t>
  </si>
  <si>
    <t>Chưa phân bổ</t>
  </si>
  <si>
    <t>Đơn vị: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</si>
</sst>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_(* #,##0_);_(* \(#,##0\);_(* &quot;-&quot;??_);_(@_)"/>
    <numFmt numFmtId="16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4"/>
      <name val=".VnTime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4" fillId="0" borderId="0"/>
    <xf numFmtId="0" fontId="10" fillId="0" borderId="0"/>
    <xf numFmtId="0" fontId="13" fillId="0" borderId="0"/>
    <xf numFmtId="0" fontId="1" fillId="0" borderId="0"/>
    <xf numFmtId="43" fontId="15" fillId="0" borderId="0" applyFont="0" applyFill="0" applyBorder="0" applyAlignment="0" applyProtection="0"/>
    <xf numFmtId="0" fontId="19" fillId="0" borderId="0"/>
    <xf numFmtId="0" fontId="22" fillId="0" borderId="0"/>
  </cellStyleXfs>
  <cellXfs count="47">
    <xf numFmtId="0" fontId="0" fillId="0" borderId="0" xfId="0"/>
    <xf numFmtId="0" fontId="8" fillId="0" borderId="0" xfId="4" applyFont="1" applyFill="1"/>
    <xf numFmtId="0" fontId="3" fillId="0" borderId="0" xfId="4" applyFont="1" applyFill="1"/>
    <xf numFmtId="0" fontId="3" fillId="0" borderId="0" xfId="4" applyFont="1" applyFill="1" applyAlignment="1">
      <alignment horizontal="centerContinuous"/>
    </xf>
    <xf numFmtId="0" fontId="4" fillId="0" borderId="0" xfId="4" applyFont="1" applyFill="1" applyAlignment="1">
      <alignment horizontal="centerContinuous"/>
    </xf>
    <xf numFmtId="0" fontId="6" fillId="0" borderId="0" xfId="4" applyFont="1" applyFill="1" applyAlignment="1">
      <alignment horizontal="centerContinuous"/>
    </xf>
    <xf numFmtId="0" fontId="9" fillId="0" borderId="0" xfId="4" applyFont="1" applyFill="1" applyAlignment="1">
      <alignment horizontal="centerContinuous"/>
    </xf>
    <xf numFmtId="0" fontId="7" fillId="0" borderId="0" xfId="4" applyFont="1" applyFill="1" applyAlignment="1">
      <alignment horizontal="left"/>
    </xf>
    <xf numFmtId="0" fontId="6" fillId="0" borderId="0" xfId="4" applyFont="1" applyFill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right"/>
    </xf>
    <xf numFmtId="0" fontId="17" fillId="0" borderId="0" xfId="0" applyFont="1" applyFill="1" applyAlignment="1">
      <alignment wrapText="1"/>
    </xf>
    <xf numFmtId="0" fontId="16" fillId="0" borderId="1" xfId="0" applyFont="1" applyFill="1" applyBorder="1" applyAlignment="1">
      <alignment horizontal="center" vertical="center" wrapText="1"/>
    </xf>
    <xf numFmtId="165" fontId="16" fillId="0" borderId="1" xfId="11" applyNumberFormat="1" applyFont="1" applyFill="1" applyBorder="1" applyAlignment="1">
      <alignment horizontal="right" vertical="center" wrapText="1"/>
    </xf>
    <xf numFmtId="166" fontId="16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165" fontId="16" fillId="0" borderId="2" xfId="11" applyNumberFormat="1" applyFont="1" applyFill="1" applyBorder="1" applyAlignment="1">
      <alignment horizontal="right" vertical="center" wrapText="1"/>
    </xf>
    <xf numFmtId="166" fontId="16" fillId="0" borderId="2" xfId="0" applyNumberFormat="1" applyFont="1" applyFill="1" applyBorder="1" applyAlignment="1">
      <alignment horizontal="center" vertical="center" wrapText="1"/>
    </xf>
    <xf numFmtId="1" fontId="20" fillId="0" borderId="2" xfId="12" quotePrefix="1" applyNumberFormat="1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3" fillId="0" borderId="2" xfId="13" quotePrefix="1" applyFont="1" applyFill="1" applyBorder="1" applyAlignment="1">
      <alignment horizontal="left" vertical="center" wrapText="1"/>
    </xf>
    <xf numFmtId="165" fontId="23" fillId="0" borderId="2" xfId="11" applyNumberFormat="1" applyFont="1" applyFill="1" applyBorder="1" applyAlignment="1">
      <alignment vertical="center" wrapText="1"/>
    </xf>
    <xf numFmtId="165" fontId="21" fillId="0" borderId="2" xfId="11" applyNumberFormat="1" applyFont="1" applyFill="1" applyBorder="1" applyAlignment="1">
      <alignment horizontal="center" vertical="center" wrapText="1"/>
    </xf>
    <xf numFmtId="166" fontId="21" fillId="0" borderId="2" xfId="0" applyNumberFormat="1" applyFont="1" applyFill="1" applyBorder="1" applyAlignment="1">
      <alignment horizontal="center" vertical="center" wrapText="1"/>
    </xf>
    <xf numFmtId="0" fontId="20" fillId="0" borderId="2" xfId="13" quotePrefix="1" applyFont="1" applyFill="1" applyBorder="1" applyAlignment="1">
      <alignment horizontal="left" vertical="center" wrapText="1"/>
    </xf>
    <xf numFmtId="165" fontId="20" fillId="0" borderId="2" xfId="11" applyNumberFormat="1" applyFont="1" applyFill="1" applyBorder="1" applyAlignment="1">
      <alignment vertical="center" wrapText="1"/>
    </xf>
    <xf numFmtId="165" fontId="16" fillId="0" borderId="2" xfId="0" applyNumberFormat="1" applyFont="1" applyFill="1" applyBorder="1" applyAlignment="1">
      <alignment vertical="center" wrapText="1"/>
    </xf>
    <xf numFmtId="165" fontId="16" fillId="0" borderId="2" xfId="11" applyNumberFormat="1" applyFont="1" applyFill="1" applyBorder="1" applyAlignment="1">
      <alignment horizontal="center" vertical="center" wrapText="1"/>
    </xf>
    <xf numFmtId="0" fontId="23" fillId="0" borderId="2" xfId="13" applyNumberFormat="1" applyFont="1" applyFill="1" applyBorder="1" applyAlignment="1">
      <alignment horizontal="left" vertical="center" wrapText="1"/>
    </xf>
    <xf numFmtId="0" fontId="20" fillId="0" borderId="2" xfId="13" applyNumberFormat="1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21" fillId="0" borderId="3" xfId="0" applyFont="1" applyFill="1" applyBorder="1" applyAlignment="1">
      <alignment horizontal="center" vertical="center" wrapText="1"/>
    </xf>
    <xf numFmtId="165" fontId="21" fillId="0" borderId="3" xfId="11" applyNumberFormat="1" applyFont="1" applyFill="1" applyBorder="1" applyAlignment="1">
      <alignment horizontal="center" vertical="center" wrapText="1"/>
    </xf>
    <xf numFmtId="166" fontId="21" fillId="0" borderId="3" xfId="0" applyNumberFormat="1" applyFont="1" applyFill="1" applyBorder="1" applyAlignment="1">
      <alignment horizontal="center" vertical="center" wrapText="1"/>
    </xf>
    <xf numFmtId="0" fontId="5" fillId="0" borderId="0" xfId="4" applyFont="1" applyFill="1" applyBorder="1" applyAlignment="1"/>
    <xf numFmtId="0" fontId="16" fillId="0" borderId="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right"/>
    </xf>
    <xf numFmtId="0" fontId="16" fillId="0" borderId="5" xfId="0" applyFont="1" applyFill="1" applyBorder="1" applyAlignment="1">
      <alignment horizontal="center" vertical="center" wrapText="1"/>
    </xf>
  </cellXfs>
  <cellStyles count="14">
    <cellStyle name="Comma" xfId="11" builtinId="3"/>
    <cellStyle name="Comma 2" xfId="1"/>
    <cellStyle name="Currency 2" xfId="2"/>
    <cellStyle name="HAI" xfId="3"/>
    <cellStyle name="Normal" xfId="0" builtinId="0"/>
    <cellStyle name="Normal 10 3" xfId="13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Normal_Bieu mau (CV )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3"/>
  <sheetViews>
    <sheetView tabSelected="1" topLeftCell="D1" zoomScale="85" zoomScaleNormal="85" workbookViewId="0">
      <selection activeCell="H14" sqref="H14"/>
    </sheetView>
  </sheetViews>
  <sheetFormatPr defaultColWidth="12.85546875" defaultRowHeight="15.75"/>
  <cols>
    <col min="1" max="1" width="6.42578125" style="2" customWidth="1"/>
    <col min="2" max="2" width="29.140625" style="2" customWidth="1"/>
    <col min="3" max="3" width="16.5703125" style="2" bestFit="1" customWidth="1"/>
    <col min="4" max="4" width="17" style="2" bestFit="1" customWidth="1"/>
    <col min="5" max="5" width="15.140625" style="2" customWidth="1"/>
    <col min="6" max="6" width="16.5703125" style="2" bestFit="1" customWidth="1"/>
    <col min="7" max="7" width="17" style="2" bestFit="1" customWidth="1"/>
    <col min="8" max="8" width="16.140625" style="2" customWidth="1"/>
    <col min="9" max="11" width="16.5703125" style="2" bestFit="1" customWidth="1"/>
    <col min="12" max="13" width="15.42578125" style="2" bestFit="1" customWidth="1"/>
    <col min="14" max="18" width="9.85546875" style="2" customWidth="1"/>
    <col min="19" max="16384" width="12.85546875" style="2"/>
  </cols>
  <sheetData>
    <row r="1" spans="1:18" ht="21" customHeight="1">
      <c r="A1" s="9" t="s">
        <v>16</v>
      </c>
      <c r="B1" s="9"/>
      <c r="C1" s="9"/>
      <c r="D1" s="9"/>
      <c r="E1" s="9"/>
      <c r="F1" s="9"/>
      <c r="G1" s="9"/>
      <c r="H1" s="3"/>
      <c r="I1" s="3"/>
      <c r="J1" s="3"/>
      <c r="K1" s="3"/>
      <c r="L1" s="8"/>
      <c r="M1" s="8"/>
      <c r="N1" s="10"/>
      <c r="O1" s="9"/>
      <c r="P1" s="10" t="s">
        <v>15</v>
      </c>
      <c r="Q1" s="9"/>
    </row>
    <row r="2" spans="1:18" ht="21" customHeight="1">
      <c r="A2" s="4" t="s">
        <v>17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5"/>
      <c r="P2" s="5"/>
      <c r="Q2" s="5"/>
      <c r="R2" s="5"/>
    </row>
    <row r="3" spans="1:18" ht="21" customHeight="1">
      <c r="A3" s="44" t="s">
        <v>11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1:18" ht="19.5" customHeight="1">
      <c r="A4" s="7"/>
      <c r="B4" s="7"/>
      <c r="C4" s="7"/>
      <c r="D4" s="7"/>
      <c r="E4" s="7"/>
      <c r="F4" s="1"/>
      <c r="G4" s="1"/>
      <c r="H4" s="1"/>
      <c r="I4" s="1"/>
      <c r="J4" s="1"/>
      <c r="K4" s="1"/>
      <c r="L4" s="45"/>
      <c r="M4" s="45"/>
      <c r="N4" s="45"/>
      <c r="O4" s="37" t="s">
        <v>89</v>
      </c>
      <c r="P4" s="37"/>
      <c r="Q4" s="37"/>
      <c r="R4" s="37"/>
    </row>
    <row r="5" spans="1:18" s="40" customFormat="1" ht="15">
      <c r="A5" s="42" t="s">
        <v>0</v>
      </c>
      <c r="B5" s="42" t="s">
        <v>10</v>
      </c>
      <c r="C5" s="41" t="s">
        <v>12</v>
      </c>
      <c r="D5" s="41"/>
      <c r="E5" s="41"/>
      <c r="F5" s="41" t="s">
        <v>13</v>
      </c>
      <c r="G5" s="41"/>
      <c r="H5" s="41"/>
      <c r="I5" s="41"/>
      <c r="J5" s="41"/>
      <c r="K5" s="41"/>
      <c r="L5" s="41"/>
      <c r="M5" s="41"/>
      <c r="N5" s="41" t="s">
        <v>14</v>
      </c>
      <c r="O5" s="41"/>
      <c r="P5" s="41"/>
    </row>
    <row r="6" spans="1:18" s="40" customFormat="1" ht="15" customHeight="1">
      <c r="A6" s="43"/>
      <c r="B6" s="43"/>
      <c r="C6" s="42" t="s">
        <v>4</v>
      </c>
      <c r="D6" s="41" t="s">
        <v>5</v>
      </c>
      <c r="E6" s="41"/>
      <c r="F6" s="42" t="s">
        <v>4</v>
      </c>
      <c r="G6" s="41" t="s">
        <v>5</v>
      </c>
      <c r="H6" s="41"/>
      <c r="I6" s="41" t="s">
        <v>18</v>
      </c>
      <c r="J6" s="41"/>
      <c r="K6" s="41"/>
      <c r="L6" s="41"/>
      <c r="M6" s="41"/>
      <c r="N6" s="42" t="s">
        <v>4</v>
      </c>
      <c r="O6" s="41" t="s">
        <v>5</v>
      </c>
      <c r="P6" s="41"/>
    </row>
    <row r="7" spans="1:18" s="40" customFormat="1" ht="15" customHeight="1">
      <c r="A7" s="43"/>
      <c r="B7" s="43"/>
      <c r="C7" s="43"/>
      <c r="D7" s="42" t="s">
        <v>6</v>
      </c>
      <c r="E7" s="42" t="s">
        <v>7</v>
      </c>
      <c r="F7" s="43"/>
      <c r="G7" s="42" t="s">
        <v>6</v>
      </c>
      <c r="H7" s="42" t="s">
        <v>7</v>
      </c>
      <c r="I7" s="42" t="s">
        <v>4</v>
      </c>
      <c r="J7" s="41" t="s">
        <v>19</v>
      </c>
      <c r="K7" s="41"/>
      <c r="L7" s="41" t="s">
        <v>7</v>
      </c>
      <c r="M7" s="41"/>
      <c r="N7" s="43"/>
      <c r="O7" s="42" t="s">
        <v>19</v>
      </c>
      <c r="P7" s="42" t="s">
        <v>20</v>
      </c>
    </row>
    <row r="8" spans="1:18" s="40" customFormat="1" ht="38.25" customHeight="1">
      <c r="A8" s="46"/>
      <c r="B8" s="43"/>
      <c r="C8" s="43"/>
      <c r="D8" s="43"/>
      <c r="E8" s="43"/>
      <c r="F8" s="43"/>
      <c r="G8" s="43"/>
      <c r="H8" s="43"/>
      <c r="I8" s="43"/>
      <c r="J8" s="39" t="s">
        <v>4</v>
      </c>
      <c r="K8" s="38" t="s">
        <v>21</v>
      </c>
      <c r="L8" s="39" t="s">
        <v>4</v>
      </c>
      <c r="M8" s="38" t="s">
        <v>21</v>
      </c>
      <c r="N8" s="43"/>
      <c r="O8" s="43"/>
      <c r="P8" s="43"/>
    </row>
    <row r="9" spans="1:18" s="15" customFormat="1" ht="14.25">
      <c r="A9" s="12"/>
      <c r="B9" s="12" t="s">
        <v>3</v>
      </c>
      <c r="C9" s="13">
        <f t="shared" ref="C9:D9" si="0">+C10+C41+C82</f>
        <v>70279000000</v>
      </c>
      <c r="D9" s="13">
        <f t="shared" si="0"/>
        <v>67076000000</v>
      </c>
      <c r="E9" s="13">
        <f>+E10+E41+E82</f>
        <v>3203000000</v>
      </c>
      <c r="F9" s="13">
        <f t="shared" ref="F9:M9" si="1">+F10+F41+F82</f>
        <v>83794275406</v>
      </c>
      <c r="G9" s="13">
        <f t="shared" si="1"/>
        <v>81151710406</v>
      </c>
      <c r="H9" s="13">
        <f t="shared" si="1"/>
        <v>2642565000</v>
      </c>
      <c r="I9" s="13">
        <f t="shared" si="1"/>
        <v>83794275406</v>
      </c>
      <c r="J9" s="13">
        <f t="shared" si="1"/>
        <v>81151710406</v>
      </c>
      <c r="K9" s="13">
        <f t="shared" si="1"/>
        <v>81151710406</v>
      </c>
      <c r="L9" s="13">
        <f t="shared" si="1"/>
        <v>2642565000</v>
      </c>
      <c r="M9" s="13">
        <f t="shared" si="1"/>
        <v>2642565000</v>
      </c>
      <c r="N9" s="14">
        <f>+F9/C9*100</f>
        <v>119.23088747136414</v>
      </c>
      <c r="O9" s="14">
        <f>+G9/D9*100</f>
        <v>120.98471943168943</v>
      </c>
      <c r="P9" s="14">
        <f>+H9/E9*100</f>
        <v>82.502809865750862</v>
      </c>
    </row>
    <row r="10" spans="1:18" s="15" customFormat="1" ht="14.25">
      <c r="A10" s="16" t="s">
        <v>1</v>
      </c>
      <c r="B10" s="17" t="s">
        <v>8</v>
      </c>
      <c r="C10" s="18">
        <f>+C11+C22+C35</f>
        <v>50274000000</v>
      </c>
      <c r="D10" s="18">
        <f>+D11+D22+D35</f>
        <v>50274000000</v>
      </c>
      <c r="E10" s="18">
        <f t="shared" ref="E10:M10" si="2">+E11+E22+E35</f>
        <v>0</v>
      </c>
      <c r="F10" s="18">
        <f t="shared" si="2"/>
        <v>52452283406</v>
      </c>
      <c r="G10" s="18">
        <f t="shared" si="2"/>
        <v>52452283406</v>
      </c>
      <c r="H10" s="18">
        <f t="shared" si="2"/>
        <v>0</v>
      </c>
      <c r="I10" s="18">
        <f t="shared" si="2"/>
        <v>52452283406</v>
      </c>
      <c r="J10" s="18">
        <f t="shared" si="2"/>
        <v>52452283406</v>
      </c>
      <c r="K10" s="18">
        <f t="shared" si="2"/>
        <v>52452283406</v>
      </c>
      <c r="L10" s="18">
        <f t="shared" si="2"/>
        <v>0</v>
      </c>
      <c r="M10" s="18">
        <f t="shared" si="2"/>
        <v>0</v>
      </c>
      <c r="N10" s="19">
        <f t="shared" ref="N10:O14" si="3">+F10/C10*100</f>
        <v>104.33282294227632</v>
      </c>
      <c r="O10" s="19">
        <f t="shared" si="3"/>
        <v>104.33282294227632</v>
      </c>
      <c r="P10" s="19"/>
    </row>
    <row r="11" spans="1:18" s="15" customFormat="1" ht="14.25">
      <c r="A11" s="16">
        <v>1</v>
      </c>
      <c r="B11" s="20" t="s">
        <v>22</v>
      </c>
      <c r="C11" s="18">
        <f t="shared" ref="C11:E11" si="4">SUM(C12:C21)</f>
        <v>20614000000</v>
      </c>
      <c r="D11" s="18">
        <f t="shared" si="4"/>
        <v>20614000000</v>
      </c>
      <c r="E11" s="18">
        <f t="shared" si="4"/>
        <v>0</v>
      </c>
      <c r="F11" s="18">
        <f t="shared" ref="F11:M11" si="5">SUM(F12:F21)</f>
        <v>25886422000</v>
      </c>
      <c r="G11" s="18">
        <f t="shared" si="5"/>
        <v>25886422000</v>
      </c>
      <c r="H11" s="18">
        <f t="shared" si="5"/>
        <v>0</v>
      </c>
      <c r="I11" s="18">
        <f t="shared" si="5"/>
        <v>25886422000</v>
      </c>
      <c r="J11" s="18">
        <f t="shared" si="5"/>
        <v>25886422000</v>
      </c>
      <c r="K11" s="18">
        <f t="shared" si="5"/>
        <v>25886422000</v>
      </c>
      <c r="L11" s="18">
        <f t="shared" si="5"/>
        <v>0</v>
      </c>
      <c r="M11" s="18">
        <f t="shared" si="5"/>
        <v>0</v>
      </c>
      <c r="N11" s="19">
        <f t="shared" si="3"/>
        <v>125.57689919472203</v>
      </c>
      <c r="O11" s="19">
        <f t="shared" si="3"/>
        <v>125.57689919472203</v>
      </c>
      <c r="P11" s="19"/>
    </row>
    <row r="12" spans="1:18" s="11" customFormat="1" ht="15">
      <c r="A12" s="21"/>
      <c r="B12" s="22" t="s">
        <v>23</v>
      </c>
      <c r="C12" s="23">
        <f>+D12+E12</f>
        <v>4714000000</v>
      </c>
      <c r="D12" s="23">
        <v>4714000000</v>
      </c>
      <c r="E12" s="18"/>
      <c r="F12" s="23">
        <f>+G12+H12</f>
        <v>1365099000</v>
      </c>
      <c r="G12" s="23">
        <v>1365099000</v>
      </c>
      <c r="H12" s="18"/>
      <c r="I12" s="24">
        <f t="shared" ref="I12:I21" si="6">+J12+L12</f>
        <v>1365099000</v>
      </c>
      <c r="J12" s="24">
        <f t="shared" ref="J12:J75" si="7">+K12</f>
        <v>1365099000</v>
      </c>
      <c r="K12" s="23">
        <v>1365099000</v>
      </c>
      <c r="L12" s="24">
        <f t="shared" ref="L12:L75" si="8">+M12</f>
        <v>0</v>
      </c>
      <c r="M12" s="18"/>
      <c r="N12" s="25">
        <f t="shared" si="3"/>
        <v>28.958400509121763</v>
      </c>
      <c r="O12" s="25">
        <f t="shared" si="3"/>
        <v>28.958400509121763</v>
      </c>
      <c r="P12" s="25"/>
    </row>
    <row r="13" spans="1:18" s="11" customFormat="1" ht="15">
      <c r="A13" s="21"/>
      <c r="B13" s="22" t="s">
        <v>24</v>
      </c>
      <c r="C13" s="23">
        <f t="shared" ref="C13:C21" si="9">+D13+E13</f>
        <v>2000000000</v>
      </c>
      <c r="D13" s="23">
        <v>2000000000</v>
      </c>
      <c r="E13" s="18"/>
      <c r="F13" s="23">
        <f t="shared" ref="F13:F21" si="10">+G13+H13</f>
        <v>1691678000</v>
      </c>
      <c r="G13" s="23">
        <v>1691678000</v>
      </c>
      <c r="H13" s="18"/>
      <c r="I13" s="24">
        <f t="shared" si="6"/>
        <v>1691678000</v>
      </c>
      <c r="J13" s="24">
        <f t="shared" si="7"/>
        <v>1691678000</v>
      </c>
      <c r="K13" s="23">
        <v>1691678000</v>
      </c>
      <c r="L13" s="24">
        <f t="shared" si="8"/>
        <v>0</v>
      </c>
      <c r="M13" s="18"/>
      <c r="N13" s="25">
        <f t="shared" si="3"/>
        <v>84.5839</v>
      </c>
      <c r="O13" s="25">
        <f t="shared" si="3"/>
        <v>84.5839</v>
      </c>
      <c r="P13" s="25"/>
    </row>
    <row r="14" spans="1:18" s="11" customFormat="1" ht="30">
      <c r="A14" s="21"/>
      <c r="B14" s="22" t="s">
        <v>25</v>
      </c>
      <c r="C14" s="23">
        <f t="shared" si="9"/>
        <v>4700000000</v>
      </c>
      <c r="D14" s="23">
        <v>4700000000</v>
      </c>
      <c r="E14" s="18"/>
      <c r="F14" s="23">
        <f t="shared" si="10"/>
        <v>1562403000</v>
      </c>
      <c r="G14" s="23">
        <v>1562403000</v>
      </c>
      <c r="H14" s="18"/>
      <c r="I14" s="24">
        <f t="shared" si="6"/>
        <v>1562403000</v>
      </c>
      <c r="J14" s="24">
        <f t="shared" si="7"/>
        <v>1562403000</v>
      </c>
      <c r="K14" s="23">
        <v>1562403000</v>
      </c>
      <c r="L14" s="24">
        <f t="shared" si="8"/>
        <v>0</v>
      </c>
      <c r="M14" s="18"/>
      <c r="N14" s="25">
        <f t="shared" si="3"/>
        <v>33.242617021276594</v>
      </c>
      <c r="O14" s="25">
        <f t="shared" si="3"/>
        <v>33.242617021276594</v>
      </c>
      <c r="P14" s="25"/>
    </row>
    <row r="15" spans="1:18" s="11" customFormat="1" ht="30">
      <c r="A15" s="21"/>
      <c r="B15" s="22" t="s">
        <v>26</v>
      </c>
      <c r="C15" s="23">
        <f t="shared" si="9"/>
        <v>0</v>
      </c>
      <c r="D15" s="23"/>
      <c r="E15" s="18"/>
      <c r="F15" s="23">
        <f t="shared" si="10"/>
        <v>3537557000</v>
      </c>
      <c r="G15" s="23">
        <v>3537557000</v>
      </c>
      <c r="H15" s="18"/>
      <c r="I15" s="24">
        <f t="shared" si="6"/>
        <v>3537557000</v>
      </c>
      <c r="J15" s="24">
        <f t="shared" si="7"/>
        <v>3537557000</v>
      </c>
      <c r="K15" s="23">
        <v>3537557000</v>
      </c>
      <c r="L15" s="24">
        <f t="shared" si="8"/>
        <v>0</v>
      </c>
      <c r="M15" s="18"/>
      <c r="N15" s="25"/>
      <c r="O15" s="25"/>
      <c r="P15" s="25"/>
    </row>
    <row r="16" spans="1:18" s="11" customFormat="1" ht="30">
      <c r="A16" s="21"/>
      <c r="B16" s="22" t="s">
        <v>27</v>
      </c>
      <c r="C16" s="23">
        <f t="shared" si="9"/>
        <v>0</v>
      </c>
      <c r="D16" s="23"/>
      <c r="E16" s="18"/>
      <c r="F16" s="23">
        <f t="shared" si="10"/>
        <v>2544396000</v>
      </c>
      <c r="G16" s="23">
        <v>2544396000</v>
      </c>
      <c r="H16" s="18"/>
      <c r="I16" s="24">
        <f t="shared" si="6"/>
        <v>2544396000</v>
      </c>
      <c r="J16" s="24">
        <f t="shared" si="7"/>
        <v>2544396000</v>
      </c>
      <c r="K16" s="23">
        <v>2544396000</v>
      </c>
      <c r="L16" s="24">
        <f t="shared" si="8"/>
        <v>0</v>
      </c>
      <c r="M16" s="18"/>
      <c r="N16" s="25"/>
      <c r="O16" s="25"/>
      <c r="P16" s="25"/>
    </row>
    <row r="17" spans="1:16" s="11" customFormat="1" ht="30">
      <c r="A17" s="21"/>
      <c r="B17" s="22" t="s">
        <v>28</v>
      </c>
      <c r="C17" s="23">
        <f t="shared" si="9"/>
        <v>0</v>
      </c>
      <c r="D17" s="23"/>
      <c r="E17" s="18"/>
      <c r="F17" s="23">
        <f t="shared" si="10"/>
        <v>5033490000</v>
      </c>
      <c r="G17" s="23">
        <v>5033490000</v>
      </c>
      <c r="H17" s="18"/>
      <c r="I17" s="24">
        <f t="shared" si="6"/>
        <v>5033490000</v>
      </c>
      <c r="J17" s="24">
        <f t="shared" si="7"/>
        <v>5033490000</v>
      </c>
      <c r="K17" s="23">
        <v>5033490000</v>
      </c>
      <c r="L17" s="24">
        <f t="shared" si="8"/>
        <v>0</v>
      </c>
      <c r="M17" s="18"/>
      <c r="N17" s="25"/>
      <c r="O17" s="25"/>
      <c r="P17" s="25"/>
    </row>
    <row r="18" spans="1:16" s="11" customFormat="1" ht="30">
      <c r="A18" s="21"/>
      <c r="B18" s="22" t="s">
        <v>29</v>
      </c>
      <c r="C18" s="23">
        <f t="shared" si="9"/>
        <v>0</v>
      </c>
      <c r="D18" s="23"/>
      <c r="E18" s="18"/>
      <c r="F18" s="23">
        <f t="shared" si="10"/>
        <v>2610381000</v>
      </c>
      <c r="G18" s="23">
        <v>2610381000</v>
      </c>
      <c r="H18" s="18"/>
      <c r="I18" s="24">
        <f t="shared" si="6"/>
        <v>2610381000</v>
      </c>
      <c r="J18" s="24">
        <f t="shared" si="7"/>
        <v>2610381000</v>
      </c>
      <c r="K18" s="23">
        <v>2610381000</v>
      </c>
      <c r="L18" s="24">
        <f t="shared" si="8"/>
        <v>0</v>
      </c>
      <c r="M18" s="18"/>
      <c r="N18" s="25"/>
      <c r="O18" s="25"/>
      <c r="P18" s="25"/>
    </row>
    <row r="19" spans="1:16" s="11" customFormat="1" ht="15">
      <c r="A19" s="21"/>
      <c r="B19" s="22" t="s">
        <v>30</v>
      </c>
      <c r="C19" s="23">
        <f t="shared" si="9"/>
        <v>0</v>
      </c>
      <c r="D19" s="23"/>
      <c r="E19" s="18"/>
      <c r="F19" s="23">
        <f t="shared" si="10"/>
        <v>3638447000</v>
      </c>
      <c r="G19" s="23">
        <v>3638447000</v>
      </c>
      <c r="H19" s="18"/>
      <c r="I19" s="24">
        <f t="shared" si="6"/>
        <v>3638447000</v>
      </c>
      <c r="J19" s="24">
        <f t="shared" si="7"/>
        <v>3638447000</v>
      </c>
      <c r="K19" s="23">
        <v>3638447000</v>
      </c>
      <c r="L19" s="24">
        <f t="shared" si="8"/>
        <v>0</v>
      </c>
      <c r="M19" s="18"/>
      <c r="N19" s="25"/>
      <c r="O19" s="25"/>
      <c r="P19" s="25"/>
    </row>
    <row r="20" spans="1:16" s="11" customFormat="1" ht="15">
      <c r="A20" s="21"/>
      <c r="B20" s="22" t="s">
        <v>31</v>
      </c>
      <c r="C20" s="23">
        <f t="shared" si="9"/>
        <v>0</v>
      </c>
      <c r="D20" s="23"/>
      <c r="E20" s="18"/>
      <c r="F20" s="23">
        <f t="shared" si="10"/>
        <v>1286833000</v>
      </c>
      <c r="G20" s="23">
        <v>1286833000</v>
      </c>
      <c r="H20" s="18"/>
      <c r="I20" s="24">
        <f t="shared" si="6"/>
        <v>1286833000</v>
      </c>
      <c r="J20" s="24">
        <f t="shared" si="7"/>
        <v>1286833000</v>
      </c>
      <c r="K20" s="23">
        <v>1286833000</v>
      </c>
      <c r="L20" s="24">
        <f t="shared" si="8"/>
        <v>0</v>
      </c>
      <c r="M20" s="18"/>
      <c r="N20" s="25"/>
      <c r="O20" s="25"/>
      <c r="P20" s="25"/>
    </row>
    <row r="21" spans="1:16" s="11" customFormat="1" ht="15">
      <c r="A21" s="21"/>
      <c r="B21" s="22" t="s">
        <v>32</v>
      </c>
      <c r="C21" s="23">
        <f t="shared" si="9"/>
        <v>9200000000</v>
      </c>
      <c r="D21" s="23">
        <v>9200000000</v>
      </c>
      <c r="E21" s="18"/>
      <c r="F21" s="23">
        <f t="shared" si="10"/>
        <v>2616138000</v>
      </c>
      <c r="G21" s="23">
        <v>2616138000</v>
      </c>
      <c r="H21" s="18"/>
      <c r="I21" s="24">
        <f t="shared" si="6"/>
        <v>2616138000</v>
      </c>
      <c r="J21" s="24">
        <f t="shared" si="7"/>
        <v>2616138000</v>
      </c>
      <c r="K21" s="23">
        <v>2616138000</v>
      </c>
      <c r="L21" s="24">
        <f t="shared" si="8"/>
        <v>0</v>
      </c>
      <c r="M21" s="18"/>
      <c r="N21" s="25">
        <f t="shared" ref="N21:O23" si="11">+F21/C21*100</f>
        <v>28.436282608695652</v>
      </c>
      <c r="O21" s="25">
        <f t="shared" si="11"/>
        <v>28.436282608695652</v>
      </c>
      <c r="P21" s="25"/>
    </row>
    <row r="22" spans="1:16" s="15" customFormat="1" ht="14.25">
      <c r="A22" s="16">
        <v>2</v>
      </c>
      <c r="B22" s="26" t="s">
        <v>33</v>
      </c>
      <c r="C22" s="27">
        <f t="shared" ref="C22:M22" si="12">SUM(C23:C34)</f>
        <v>29660000000</v>
      </c>
      <c r="D22" s="27">
        <f t="shared" si="12"/>
        <v>29660000000</v>
      </c>
      <c r="E22" s="27">
        <f t="shared" si="12"/>
        <v>0</v>
      </c>
      <c r="F22" s="27">
        <f t="shared" si="12"/>
        <v>26550021406</v>
      </c>
      <c r="G22" s="27">
        <f t="shared" si="12"/>
        <v>26550021406</v>
      </c>
      <c r="H22" s="27">
        <f t="shared" si="12"/>
        <v>0</v>
      </c>
      <c r="I22" s="27">
        <f t="shared" si="12"/>
        <v>26550021406</v>
      </c>
      <c r="J22" s="27">
        <f t="shared" si="12"/>
        <v>26550021406</v>
      </c>
      <c r="K22" s="27">
        <f t="shared" si="12"/>
        <v>26550021406</v>
      </c>
      <c r="L22" s="27">
        <f t="shared" si="12"/>
        <v>0</v>
      </c>
      <c r="M22" s="27">
        <f t="shared" si="12"/>
        <v>0</v>
      </c>
      <c r="N22" s="19">
        <f t="shared" si="11"/>
        <v>89.514569811193525</v>
      </c>
      <c r="O22" s="19">
        <f t="shared" si="11"/>
        <v>89.514569811193525</v>
      </c>
      <c r="P22" s="19"/>
    </row>
    <row r="23" spans="1:16" s="11" customFormat="1" ht="30">
      <c r="A23" s="21"/>
      <c r="B23" s="22" t="s">
        <v>34</v>
      </c>
      <c r="C23" s="23">
        <f t="shared" ref="C23:C40" si="13">+D23+E23</f>
        <v>3000000000</v>
      </c>
      <c r="D23" s="23">
        <v>3000000000</v>
      </c>
      <c r="E23" s="18"/>
      <c r="F23" s="23">
        <f t="shared" ref="F23:F40" si="14">+G23+H23</f>
        <v>2258617000</v>
      </c>
      <c r="G23" s="23">
        <v>2258617000</v>
      </c>
      <c r="H23" s="18"/>
      <c r="I23" s="24">
        <f t="shared" ref="I23:I34" si="15">+J23+L23</f>
        <v>2258617000</v>
      </c>
      <c r="J23" s="24">
        <f t="shared" si="7"/>
        <v>2258617000</v>
      </c>
      <c r="K23" s="23">
        <v>2258617000</v>
      </c>
      <c r="L23" s="24">
        <f t="shared" si="8"/>
        <v>0</v>
      </c>
      <c r="M23" s="18"/>
      <c r="N23" s="25">
        <f t="shared" si="11"/>
        <v>75.287233333333333</v>
      </c>
      <c r="O23" s="25">
        <f t="shared" si="11"/>
        <v>75.287233333333333</v>
      </c>
      <c r="P23" s="25"/>
    </row>
    <row r="24" spans="1:16" s="11" customFormat="1" ht="30">
      <c r="A24" s="21"/>
      <c r="B24" s="22" t="s">
        <v>35</v>
      </c>
      <c r="C24" s="23">
        <f t="shared" si="13"/>
        <v>0</v>
      </c>
      <c r="D24" s="23"/>
      <c r="E24" s="18"/>
      <c r="F24" s="23">
        <f t="shared" si="14"/>
        <v>2193734000</v>
      </c>
      <c r="G24" s="23">
        <v>2193734000</v>
      </c>
      <c r="H24" s="18"/>
      <c r="I24" s="24">
        <f t="shared" si="15"/>
        <v>2193734000</v>
      </c>
      <c r="J24" s="24">
        <f t="shared" si="7"/>
        <v>2193734000</v>
      </c>
      <c r="K24" s="23">
        <v>2193734000</v>
      </c>
      <c r="L24" s="24">
        <f t="shared" si="8"/>
        <v>0</v>
      </c>
      <c r="M24" s="18"/>
      <c r="N24" s="25"/>
      <c r="O24" s="25"/>
      <c r="P24" s="25"/>
    </row>
    <row r="25" spans="1:16" s="11" customFormat="1" ht="30">
      <c r="A25" s="21"/>
      <c r="B25" s="22" t="s">
        <v>36</v>
      </c>
      <c r="C25" s="23">
        <f t="shared" si="13"/>
        <v>0</v>
      </c>
      <c r="D25" s="23"/>
      <c r="E25" s="18"/>
      <c r="F25" s="23">
        <f t="shared" si="14"/>
        <v>2905667000</v>
      </c>
      <c r="G25" s="23">
        <v>2905667000</v>
      </c>
      <c r="H25" s="18"/>
      <c r="I25" s="24">
        <f t="shared" si="15"/>
        <v>2905667000</v>
      </c>
      <c r="J25" s="24">
        <f t="shared" si="7"/>
        <v>2905667000</v>
      </c>
      <c r="K25" s="23">
        <v>2905667000</v>
      </c>
      <c r="L25" s="24">
        <f t="shared" si="8"/>
        <v>0</v>
      </c>
      <c r="M25" s="18"/>
      <c r="N25" s="25"/>
      <c r="O25" s="25"/>
      <c r="P25" s="25"/>
    </row>
    <row r="26" spans="1:16" s="11" customFormat="1" ht="30">
      <c r="A26" s="21"/>
      <c r="B26" s="22" t="s">
        <v>37</v>
      </c>
      <c r="C26" s="23">
        <f t="shared" si="13"/>
        <v>0</v>
      </c>
      <c r="D26" s="23"/>
      <c r="E26" s="18"/>
      <c r="F26" s="23">
        <f t="shared" si="14"/>
        <v>2499981000</v>
      </c>
      <c r="G26" s="23">
        <v>2499981000</v>
      </c>
      <c r="H26" s="18"/>
      <c r="I26" s="24">
        <f t="shared" si="15"/>
        <v>2499981000</v>
      </c>
      <c r="J26" s="24">
        <f t="shared" si="7"/>
        <v>2499981000</v>
      </c>
      <c r="K26" s="23">
        <v>2499981000</v>
      </c>
      <c r="L26" s="24">
        <f t="shared" si="8"/>
        <v>0</v>
      </c>
      <c r="M26" s="18"/>
      <c r="N26" s="25"/>
      <c r="O26" s="25"/>
      <c r="P26" s="25"/>
    </row>
    <row r="27" spans="1:16" s="11" customFormat="1" ht="30">
      <c r="A27" s="21"/>
      <c r="B27" s="22" t="s">
        <v>38</v>
      </c>
      <c r="C27" s="23">
        <f t="shared" si="13"/>
        <v>0</v>
      </c>
      <c r="D27" s="23"/>
      <c r="E27" s="18"/>
      <c r="F27" s="23">
        <f t="shared" si="14"/>
        <v>1444057596</v>
      </c>
      <c r="G27" s="23">
        <v>1444057596</v>
      </c>
      <c r="H27" s="18"/>
      <c r="I27" s="24">
        <f t="shared" si="15"/>
        <v>1444057596</v>
      </c>
      <c r="J27" s="24">
        <f t="shared" si="7"/>
        <v>1444057596</v>
      </c>
      <c r="K27" s="23">
        <v>1444057596</v>
      </c>
      <c r="L27" s="24">
        <f t="shared" si="8"/>
        <v>0</v>
      </c>
      <c r="M27" s="18"/>
      <c r="N27" s="25"/>
      <c r="O27" s="25"/>
      <c r="P27" s="25"/>
    </row>
    <row r="28" spans="1:16" s="11" customFormat="1" ht="30">
      <c r="A28" s="21"/>
      <c r="B28" s="22" t="s">
        <v>39</v>
      </c>
      <c r="C28" s="23">
        <f t="shared" si="13"/>
        <v>23700000000</v>
      </c>
      <c r="D28" s="23">
        <v>23700000000</v>
      </c>
      <c r="E28" s="18"/>
      <c r="F28" s="23">
        <f t="shared" si="14"/>
        <v>1261891000</v>
      </c>
      <c r="G28" s="23">
        <v>1261891000</v>
      </c>
      <c r="H28" s="18"/>
      <c r="I28" s="24">
        <f t="shared" si="15"/>
        <v>1261891000</v>
      </c>
      <c r="J28" s="24">
        <f t="shared" si="7"/>
        <v>1261891000</v>
      </c>
      <c r="K28" s="23">
        <v>1261891000</v>
      </c>
      <c r="L28" s="24">
        <f t="shared" si="8"/>
        <v>0</v>
      </c>
      <c r="M28" s="18"/>
      <c r="N28" s="25">
        <f>+F28/C28*100</f>
        <v>5.3244345991561177</v>
      </c>
      <c r="O28" s="25">
        <f>+G28/D28*100</f>
        <v>5.3244345991561177</v>
      </c>
      <c r="P28" s="25"/>
    </row>
    <row r="29" spans="1:16" s="11" customFormat="1" ht="30">
      <c r="A29" s="21"/>
      <c r="B29" s="22" t="s">
        <v>40</v>
      </c>
      <c r="C29" s="23">
        <f t="shared" si="13"/>
        <v>0</v>
      </c>
      <c r="D29" s="23"/>
      <c r="E29" s="18"/>
      <c r="F29" s="23">
        <f t="shared" si="14"/>
        <v>1837818000</v>
      </c>
      <c r="G29" s="23">
        <v>1837818000</v>
      </c>
      <c r="H29" s="18"/>
      <c r="I29" s="24">
        <f t="shared" si="15"/>
        <v>1837818000</v>
      </c>
      <c r="J29" s="24">
        <f t="shared" si="7"/>
        <v>1837818000</v>
      </c>
      <c r="K29" s="23">
        <v>1837818000</v>
      </c>
      <c r="L29" s="24">
        <f t="shared" si="8"/>
        <v>0</v>
      </c>
      <c r="M29" s="18"/>
      <c r="N29" s="25"/>
      <c r="O29" s="25"/>
      <c r="P29" s="25"/>
    </row>
    <row r="30" spans="1:16" s="11" customFormat="1" ht="30">
      <c r="A30" s="21"/>
      <c r="B30" s="22" t="s">
        <v>41</v>
      </c>
      <c r="C30" s="23">
        <f t="shared" si="13"/>
        <v>2960000000</v>
      </c>
      <c r="D30" s="23">
        <v>2960000000</v>
      </c>
      <c r="E30" s="18"/>
      <c r="F30" s="23">
        <f t="shared" si="14"/>
        <v>3471630000</v>
      </c>
      <c r="G30" s="23">
        <v>3471630000</v>
      </c>
      <c r="H30" s="18"/>
      <c r="I30" s="24">
        <f t="shared" si="15"/>
        <v>3471630000</v>
      </c>
      <c r="J30" s="24">
        <f t="shared" si="7"/>
        <v>3471630000</v>
      </c>
      <c r="K30" s="23">
        <v>3471630000</v>
      </c>
      <c r="L30" s="24">
        <f t="shared" si="8"/>
        <v>0</v>
      </c>
      <c r="M30" s="18"/>
      <c r="N30" s="25">
        <f>+F30/C30*100</f>
        <v>117.2847972972973</v>
      </c>
      <c r="O30" s="25">
        <f>+G30/D30*100</f>
        <v>117.2847972972973</v>
      </c>
      <c r="P30" s="25"/>
    </row>
    <row r="31" spans="1:16" s="11" customFormat="1" ht="30">
      <c r="A31" s="21"/>
      <c r="B31" s="22" t="s">
        <v>42</v>
      </c>
      <c r="C31" s="23">
        <f t="shared" si="13"/>
        <v>0</v>
      </c>
      <c r="D31" s="23"/>
      <c r="E31" s="18"/>
      <c r="F31" s="23">
        <f t="shared" si="14"/>
        <v>155300000</v>
      </c>
      <c r="G31" s="23">
        <v>155300000</v>
      </c>
      <c r="H31" s="18"/>
      <c r="I31" s="24">
        <f t="shared" si="15"/>
        <v>155300000</v>
      </c>
      <c r="J31" s="24">
        <f t="shared" si="7"/>
        <v>155300000</v>
      </c>
      <c r="K31" s="23">
        <v>155300000</v>
      </c>
      <c r="L31" s="24">
        <f t="shared" si="8"/>
        <v>0</v>
      </c>
      <c r="M31" s="18"/>
      <c r="N31" s="25"/>
      <c r="O31" s="25"/>
      <c r="P31" s="25"/>
    </row>
    <row r="32" spans="1:16" s="11" customFormat="1" ht="30">
      <c r="A32" s="21"/>
      <c r="B32" s="22" t="s">
        <v>43</v>
      </c>
      <c r="C32" s="23">
        <f t="shared" si="13"/>
        <v>0</v>
      </c>
      <c r="D32" s="23"/>
      <c r="E32" s="18"/>
      <c r="F32" s="23">
        <f t="shared" si="14"/>
        <v>3530062000</v>
      </c>
      <c r="G32" s="23">
        <v>3530062000</v>
      </c>
      <c r="H32" s="18"/>
      <c r="I32" s="24">
        <f t="shared" si="15"/>
        <v>3530062000</v>
      </c>
      <c r="J32" s="24">
        <f t="shared" si="7"/>
        <v>3530062000</v>
      </c>
      <c r="K32" s="23">
        <v>3530062000</v>
      </c>
      <c r="L32" s="24">
        <f t="shared" si="8"/>
        <v>0</v>
      </c>
      <c r="M32" s="18"/>
      <c r="N32" s="25"/>
      <c r="O32" s="25"/>
      <c r="P32" s="25"/>
    </row>
    <row r="33" spans="1:16" s="11" customFormat="1" ht="30">
      <c r="A33" s="21"/>
      <c r="B33" s="22" t="s">
        <v>44</v>
      </c>
      <c r="C33" s="23">
        <f t="shared" si="13"/>
        <v>0</v>
      </c>
      <c r="D33" s="23"/>
      <c r="E33" s="18"/>
      <c r="F33" s="23">
        <f t="shared" si="14"/>
        <v>1760029000</v>
      </c>
      <c r="G33" s="23">
        <v>1760029000</v>
      </c>
      <c r="H33" s="18"/>
      <c r="I33" s="24">
        <f t="shared" si="15"/>
        <v>1760029000</v>
      </c>
      <c r="J33" s="24">
        <f t="shared" si="7"/>
        <v>1760029000</v>
      </c>
      <c r="K33" s="23">
        <v>1760029000</v>
      </c>
      <c r="L33" s="24">
        <f t="shared" si="8"/>
        <v>0</v>
      </c>
      <c r="M33" s="18"/>
      <c r="N33" s="25"/>
      <c r="O33" s="25"/>
      <c r="P33" s="25"/>
    </row>
    <row r="34" spans="1:16" s="11" customFormat="1" ht="45">
      <c r="A34" s="21"/>
      <c r="B34" s="22" t="s">
        <v>45</v>
      </c>
      <c r="C34" s="23">
        <f t="shared" si="13"/>
        <v>0</v>
      </c>
      <c r="D34" s="23"/>
      <c r="E34" s="18"/>
      <c r="F34" s="23">
        <f t="shared" si="14"/>
        <v>3231234810</v>
      </c>
      <c r="G34" s="23">
        <v>3231234810</v>
      </c>
      <c r="H34" s="18"/>
      <c r="I34" s="24">
        <f t="shared" si="15"/>
        <v>3231234810</v>
      </c>
      <c r="J34" s="24">
        <f t="shared" si="7"/>
        <v>3231234810</v>
      </c>
      <c r="K34" s="23">
        <v>3231234810</v>
      </c>
      <c r="L34" s="24">
        <f t="shared" si="8"/>
        <v>0</v>
      </c>
      <c r="M34" s="18"/>
      <c r="N34" s="25"/>
      <c r="O34" s="25"/>
      <c r="P34" s="25"/>
    </row>
    <row r="35" spans="1:16" s="11" customFormat="1" ht="15">
      <c r="A35" s="21">
        <v>3</v>
      </c>
      <c r="B35" s="20" t="s">
        <v>46</v>
      </c>
      <c r="C35" s="27">
        <f>SUM(C36:C40)</f>
        <v>0</v>
      </c>
      <c r="D35" s="27">
        <f t="shared" ref="D35:K35" si="16">SUM(D36:D40)</f>
        <v>0</v>
      </c>
      <c r="E35" s="27">
        <f t="shared" si="16"/>
        <v>0</v>
      </c>
      <c r="F35" s="27">
        <f>SUM(F36:F40)</f>
        <v>15840000</v>
      </c>
      <c r="G35" s="27">
        <f t="shared" si="16"/>
        <v>15840000</v>
      </c>
      <c r="H35" s="27">
        <f t="shared" si="16"/>
        <v>0</v>
      </c>
      <c r="I35" s="27">
        <f t="shared" si="16"/>
        <v>15840000</v>
      </c>
      <c r="J35" s="27">
        <f t="shared" si="16"/>
        <v>15840000</v>
      </c>
      <c r="K35" s="27">
        <f t="shared" si="16"/>
        <v>15840000</v>
      </c>
      <c r="L35" s="27">
        <f t="shared" ref="L35:M35" si="17">SUM(L36:L40)</f>
        <v>0</v>
      </c>
      <c r="M35" s="27">
        <f t="shared" si="17"/>
        <v>0</v>
      </c>
      <c r="N35" s="25"/>
      <c r="O35" s="25"/>
      <c r="P35" s="25"/>
    </row>
    <row r="36" spans="1:16" s="11" customFormat="1" ht="45">
      <c r="A36" s="21"/>
      <c r="B36" s="22" t="s">
        <v>47</v>
      </c>
      <c r="C36" s="23">
        <f t="shared" si="13"/>
        <v>0</v>
      </c>
      <c r="D36" s="23"/>
      <c r="E36" s="18"/>
      <c r="F36" s="23">
        <f t="shared" si="14"/>
        <v>2611000</v>
      </c>
      <c r="G36" s="23">
        <v>2611000</v>
      </c>
      <c r="H36" s="18"/>
      <c r="I36" s="24">
        <f>+J36+L36</f>
        <v>2611000</v>
      </c>
      <c r="J36" s="24">
        <f t="shared" si="7"/>
        <v>2611000</v>
      </c>
      <c r="K36" s="23">
        <v>2611000</v>
      </c>
      <c r="L36" s="24">
        <f t="shared" si="8"/>
        <v>0</v>
      </c>
      <c r="M36" s="18"/>
      <c r="N36" s="25"/>
      <c r="O36" s="25"/>
      <c r="P36" s="25"/>
    </row>
    <row r="37" spans="1:16" s="11" customFormat="1" ht="45">
      <c r="A37" s="21"/>
      <c r="B37" s="22" t="s">
        <v>48</v>
      </c>
      <c r="C37" s="23">
        <f t="shared" si="13"/>
        <v>0</v>
      </c>
      <c r="D37" s="23"/>
      <c r="E37" s="18"/>
      <c r="F37" s="23">
        <f t="shared" si="14"/>
        <v>3800000</v>
      </c>
      <c r="G37" s="23">
        <v>3800000</v>
      </c>
      <c r="H37" s="18"/>
      <c r="I37" s="24">
        <f>+J37+L37</f>
        <v>3800000</v>
      </c>
      <c r="J37" s="24">
        <f t="shared" si="7"/>
        <v>3800000</v>
      </c>
      <c r="K37" s="23">
        <v>3800000</v>
      </c>
      <c r="L37" s="24">
        <f t="shared" si="8"/>
        <v>0</v>
      </c>
      <c r="M37" s="18"/>
      <c r="N37" s="25"/>
      <c r="O37" s="25"/>
      <c r="P37" s="25"/>
    </row>
    <row r="38" spans="1:16" s="11" customFormat="1" ht="45">
      <c r="A38" s="21"/>
      <c r="B38" s="22" t="s">
        <v>49</v>
      </c>
      <c r="C38" s="23">
        <f t="shared" si="13"/>
        <v>0</v>
      </c>
      <c r="D38" s="23"/>
      <c r="E38" s="18"/>
      <c r="F38" s="23">
        <f t="shared" si="14"/>
        <v>1292000</v>
      </c>
      <c r="G38" s="23">
        <v>1292000</v>
      </c>
      <c r="H38" s="18"/>
      <c r="I38" s="24">
        <f>+J38+L38</f>
        <v>1292000</v>
      </c>
      <c r="J38" s="24">
        <f t="shared" si="7"/>
        <v>1292000</v>
      </c>
      <c r="K38" s="23">
        <v>1292000</v>
      </c>
      <c r="L38" s="24">
        <f t="shared" si="8"/>
        <v>0</v>
      </c>
      <c r="M38" s="18"/>
      <c r="N38" s="25"/>
      <c r="O38" s="25"/>
      <c r="P38" s="25"/>
    </row>
    <row r="39" spans="1:16" s="11" customFormat="1" ht="45">
      <c r="A39" s="21"/>
      <c r="B39" s="22" t="s">
        <v>50</v>
      </c>
      <c r="C39" s="23">
        <f t="shared" si="13"/>
        <v>0</v>
      </c>
      <c r="D39" s="23"/>
      <c r="E39" s="18"/>
      <c r="F39" s="23">
        <f t="shared" si="14"/>
        <v>3800000</v>
      </c>
      <c r="G39" s="23">
        <v>3800000</v>
      </c>
      <c r="H39" s="18"/>
      <c r="I39" s="24">
        <f>+J39+L39</f>
        <v>3800000</v>
      </c>
      <c r="J39" s="24">
        <f t="shared" si="7"/>
        <v>3800000</v>
      </c>
      <c r="K39" s="23">
        <v>3800000</v>
      </c>
      <c r="L39" s="24">
        <f t="shared" si="8"/>
        <v>0</v>
      </c>
      <c r="M39" s="18"/>
      <c r="N39" s="25"/>
      <c r="O39" s="25"/>
      <c r="P39" s="25"/>
    </row>
    <row r="40" spans="1:16" s="11" customFormat="1" ht="30">
      <c r="A40" s="21"/>
      <c r="B40" s="22" t="s">
        <v>51</v>
      </c>
      <c r="C40" s="23">
        <f t="shared" si="13"/>
        <v>0</v>
      </c>
      <c r="D40" s="23"/>
      <c r="E40" s="18"/>
      <c r="F40" s="23">
        <f t="shared" si="14"/>
        <v>4337000</v>
      </c>
      <c r="G40" s="23">
        <v>4337000</v>
      </c>
      <c r="H40" s="18"/>
      <c r="I40" s="24">
        <f>+J40+L40</f>
        <v>4337000</v>
      </c>
      <c r="J40" s="24">
        <f t="shared" si="7"/>
        <v>4337000</v>
      </c>
      <c r="K40" s="23">
        <v>4337000</v>
      </c>
      <c r="L40" s="24">
        <f t="shared" si="8"/>
        <v>0</v>
      </c>
      <c r="M40" s="18"/>
      <c r="N40" s="25"/>
      <c r="O40" s="25"/>
      <c r="P40" s="25"/>
    </row>
    <row r="41" spans="1:16" s="15" customFormat="1" ht="14.25">
      <c r="A41" s="16" t="s">
        <v>2</v>
      </c>
      <c r="B41" s="17" t="s">
        <v>9</v>
      </c>
      <c r="C41" s="28">
        <f t="shared" ref="C41:M41" si="18">+C42+C61+C67</f>
        <v>19970000000</v>
      </c>
      <c r="D41" s="28">
        <f t="shared" si="18"/>
        <v>16767000000</v>
      </c>
      <c r="E41" s="28">
        <f t="shared" si="18"/>
        <v>3203000000</v>
      </c>
      <c r="F41" s="28">
        <f t="shared" si="18"/>
        <v>31341992000</v>
      </c>
      <c r="G41" s="28">
        <f t="shared" si="18"/>
        <v>28699427000</v>
      </c>
      <c r="H41" s="28">
        <f t="shared" si="18"/>
        <v>2642565000</v>
      </c>
      <c r="I41" s="28">
        <f t="shared" si="18"/>
        <v>31341992000</v>
      </c>
      <c r="J41" s="28">
        <f t="shared" si="18"/>
        <v>28699427000</v>
      </c>
      <c r="K41" s="28">
        <f t="shared" si="18"/>
        <v>28699427000</v>
      </c>
      <c r="L41" s="28">
        <f t="shared" si="18"/>
        <v>2642565000</v>
      </c>
      <c r="M41" s="28">
        <f t="shared" si="18"/>
        <v>2642565000</v>
      </c>
      <c r="N41" s="19">
        <f t="shared" ref="N41:P42" si="19">+F41/C41*100</f>
        <v>156.94537806710065</v>
      </c>
      <c r="O41" s="19">
        <f t="shared" si="19"/>
        <v>171.16614182620623</v>
      </c>
      <c r="P41" s="19">
        <f t="shared" si="19"/>
        <v>82.502809865750862</v>
      </c>
    </row>
    <row r="42" spans="1:16" s="15" customFormat="1" ht="14.25">
      <c r="A42" s="16">
        <v>1</v>
      </c>
      <c r="B42" s="20" t="s">
        <v>22</v>
      </c>
      <c r="C42" s="29">
        <f>SUM(C43:C60)</f>
        <v>11918000000</v>
      </c>
      <c r="D42" s="29">
        <f>SUM(D43:D60)</f>
        <v>10469000000</v>
      </c>
      <c r="E42" s="29">
        <f t="shared" ref="E42:M42" si="20">SUM(E43:E60)</f>
        <v>1449000000</v>
      </c>
      <c r="F42" s="29">
        <f t="shared" si="20"/>
        <v>15994331000</v>
      </c>
      <c r="G42" s="29">
        <f t="shared" si="20"/>
        <v>15994331000</v>
      </c>
      <c r="H42" s="29">
        <f t="shared" si="20"/>
        <v>0</v>
      </c>
      <c r="I42" s="29">
        <f t="shared" si="20"/>
        <v>15994331000</v>
      </c>
      <c r="J42" s="29">
        <f t="shared" si="20"/>
        <v>15994331000</v>
      </c>
      <c r="K42" s="29">
        <f t="shared" si="20"/>
        <v>15994331000</v>
      </c>
      <c r="L42" s="29">
        <f t="shared" si="20"/>
        <v>0</v>
      </c>
      <c r="M42" s="29">
        <f t="shared" si="20"/>
        <v>0</v>
      </c>
      <c r="N42" s="19">
        <f t="shared" si="19"/>
        <v>134.2031465010908</v>
      </c>
      <c r="O42" s="19">
        <f t="shared" si="19"/>
        <v>152.77802082338332</v>
      </c>
      <c r="P42" s="19">
        <f t="shared" si="19"/>
        <v>0</v>
      </c>
    </row>
    <row r="43" spans="1:16" s="11" customFormat="1" ht="30">
      <c r="A43" s="16"/>
      <c r="B43" s="30" t="s">
        <v>52</v>
      </c>
      <c r="C43" s="23">
        <f t="shared" ref="C43:C60" si="21">+D43+E43</f>
        <v>1425000000</v>
      </c>
      <c r="D43" s="24">
        <v>1425000000</v>
      </c>
      <c r="E43" s="24"/>
      <c r="F43" s="23">
        <f t="shared" ref="F43:F59" si="22">+G43+H43</f>
        <v>653514000</v>
      </c>
      <c r="G43" s="24">
        <v>653514000</v>
      </c>
      <c r="H43" s="24"/>
      <c r="I43" s="24">
        <f t="shared" ref="I43:I60" si="23">+J43+L43</f>
        <v>653514000</v>
      </c>
      <c r="J43" s="24">
        <f t="shared" si="7"/>
        <v>653514000</v>
      </c>
      <c r="K43" s="24">
        <v>653514000</v>
      </c>
      <c r="L43" s="24">
        <f t="shared" si="8"/>
        <v>0</v>
      </c>
      <c r="M43" s="24"/>
      <c r="N43" s="25">
        <f t="shared" ref="N43:O46" si="24">+F43/C43*100</f>
        <v>45.86063157894737</v>
      </c>
      <c r="O43" s="25">
        <f t="shared" si="24"/>
        <v>45.86063157894737</v>
      </c>
      <c r="P43" s="25"/>
    </row>
    <row r="44" spans="1:16" s="11" customFormat="1" ht="45">
      <c r="A44" s="16"/>
      <c r="B44" s="30" t="s">
        <v>53</v>
      </c>
      <c r="C44" s="23">
        <f t="shared" si="21"/>
        <v>1556000000</v>
      </c>
      <c r="D44" s="24">
        <v>1556000000</v>
      </c>
      <c r="E44" s="24"/>
      <c r="F44" s="23">
        <f t="shared" si="22"/>
        <v>616781000</v>
      </c>
      <c r="G44" s="24">
        <v>616781000</v>
      </c>
      <c r="H44" s="24"/>
      <c r="I44" s="24">
        <f t="shared" si="23"/>
        <v>616781000</v>
      </c>
      <c r="J44" s="24">
        <f t="shared" si="7"/>
        <v>616781000</v>
      </c>
      <c r="K44" s="24">
        <v>616781000</v>
      </c>
      <c r="L44" s="24">
        <f t="shared" si="8"/>
        <v>0</v>
      </c>
      <c r="M44" s="24"/>
      <c r="N44" s="25">
        <f t="shared" si="24"/>
        <v>39.638881748071981</v>
      </c>
      <c r="O44" s="25">
        <f t="shared" si="24"/>
        <v>39.638881748071981</v>
      </c>
      <c r="P44" s="25"/>
    </row>
    <row r="45" spans="1:16" s="11" customFormat="1" ht="30">
      <c r="A45" s="16"/>
      <c r="B45" s="30" t="s">
        <v>54</v>
      </c>
      <c r="C45" s="23">
        <f t="shared" si="21"/>
        <v>1656000000</v>
      </c>
      <c r="D45" s="24">
        <v>1656000000</v>
      </c>
      <c r="E45" s="24"/>
      <c r="F45" s="23">
        <f t="shared" si="22"/>
        <v>608254000</v>
      </c>
      <c r="G45" s="24">
        <v>608254000</v>
      </c>
      <c r="H45" s="24"/>
      <c r="I45" s="24">
        <f t="shared" si="23"/>
        <v>608254000</v>
      </c>
      <c r="J45" s="24">
        <f t="shared" si="7"/>
        <v>608254000</v>
      </c>
      <c r="K45" s="24">
        <v>608254000</v>
      </c>
      <c r="L45" s="24">
        <f t="shared" si="8"/>
        <v>0</v>
      </c>
      <c r="M45" s="24"/>
      <c r="N45" s="25">
        <f t="shared" si="24"/>
        <v>36.730314009661832</v>
      </c>
      <c r="O45" s="25">
        <f t="shared" si="24"/>
        <v>36.730314009661832</v>
      </c>
      <c r="P45" s="25"/>
    </row>
    <row r="46" spans="1:16" s="11" customFormat="1" ht="30">
      <c r="A46" s="16"/>
      <c r="B46" s="30" t="s">
        <v>55</v>
      </c>
      <c r="C46" s="23">
        <f t="shared" si="21"/>
        <v>4498000000</v>
      </c>
      <c r="D46" s="24">
        <v>4498000000</v>
      </c>
      <c r="E46" s="24"/>
      <c r="F46" s="23">
        <f t="shared" si="22"/>
        <v>2022184000</v>
      </c>
      <c r="G46" s="24">
        <v>2022184000</v>
      </c>
      <c r="H46" s="24"/>
      <c r="I46" s="24">
        <f t="shared" si="23"/>
        <v>2022184000</v>
      </c>
      <c r="J46" s="24">
        <f t="shared" si="7"/>
        <v>2022184000</v>
      </c>
      <c r="K46" s="24">
        <v>2022184000</v>
      </c>
      <c r="L46" s="24">
        <f t="shared" si="8"/>
        <v>0</v>
      </c>
      <c r="M46" s="24"/>
      <c r="N46" s="25">
        <f t="shared" si="24"/>
        <v>44.957403290351266</v>
      </c>
      <c r="O46" s="25">
        <f t="shared" si="24"/>
        <v>44.957403290351266</v>
      </c>
      <c r="P46" s="25"/>
    </row>
    <row r="47" spans="1:16" s="11" customFormat="1" ht="45">
      <c r="A47" s="16"/>
      <c r="B47" s="30" t="s">
        <v>56</v>
      </c>
      <c r="C47" s="23">
        <f t="shared" si="21"/>
        <v>0</v>
      </c>
      <c r="D47" s="24"/>
      <c r="E47" s="24"/>
      <c r="F47" s="23">
        <f t="shared" si="22"/>
        <v>864812000</v>
      </c>
      <c r="G47" s="24">
        <v>864812000</v>
      </c>
      <c r="H47" s="24"/>
      <c r="I47" s="24">
        <f t="shared" si="23"/>
        <v>864812000</v>
      </c>
      <c r="J47" s="24">
        <f t="shared" si="7"/>
        <v>864812000</v>
      </c>
      <c r="K47" s="24">
        <v>864812000</v>
      </c>
      <c r="L47" s="24">
        <f t="shared" si="8"/>
        <v>0</v>
      </c>
      <c r="M47" s="24"/>
      <c r="N47" s="25"/>
      <c r="O47" s="25"/>
      <c r="P47" s="25"/>
    </row>
    <row r="48" spans="1:16" s="11" customFormat="1" ht="45">
      <c r="A48" s="16"/>
      <c r="B48" s="30" t="s">
        <v>57</v>
      </c>
      <c r="C48" s="23">
        <f t="shared" si="21"/>
        <v>0</v>
      </c>
      <c r="D48" s="24"/>
      <c r="E48" s="24"/>
      <c r="F48" s="23">
        <f t="shared" si="22"/>
        <v>873679000</v>
      </c>
      <c r="G48" s="24">
        <v>873679000</v>
      </c>
      <c r="H48" s="24"/>
      <c r="I48" s="24">
        <f t="shared" si="23"/>
        <v>873679000</v>
      </c>
      <c r="J48" s="24">
        <f t="shared" si="7"/>
        <v>873679000</v>
      </c>
      <c r="K48" s="24">
        <v>873679000</v>
      </c>
      <c r="L48" s="24">
        <f t="shared" si="8"/>
        <v>0</v>
      </c>
      <c r="M48" s="24"/>
      <c r="N48" s="25"/>
      <c r="O48" s="25"/>
      <c r="P48" s="25"/>
    </row>
    <row r="49" spans="1:16" s="11" customFormat="1" ht="30">
      <c r="A49" s="16"/>
      <c r="B49" s="30" t="s">
        <v>58</v>
      </c>
      <c r="C49" s="23">
        <f t="shared" si="21"/>
        <v>0</v>
      </c>
      <c r="D49" s="24"/>
      <c r="E49" s="24"/>
      <c r="F49" s="23">
        <f t="shared" si="22"/>
        <v>641449000</v>
      </c>
      <c r="G49" s="24">
        <v>641449000</v>
      </c>
      <c r="H49" s="24"/>
      <c r="I49" s="24">
        <f t="shared" si="23"/>
        <v>641449000</v>
      </c>
      <c r="J49" s="24">
        <f t="shared" si="7"/>
        <v>641449000</v>
      </c>
      <c r="K49" s="24">
        <v>641449000</v>
      </c>
      <c r="L49" s="24">
        <f t="shared" si="8"/>
        <v>0</v>
      </c>
      <c r="M49" s="24"/>
      <c r="N49" s="25"/>
      <c r="O49" s="25"/>
      <c r="P49" s="25"/>
    </row>
    <row r="50" spans="1:16" s="11" customFormat="1" ht="30">
      <c r="A50" s="16"/>
      <c r="B50" s="30" t="s">
        <v>59</v>
      </c>
      <c r="C50" s="23">
        <f t="shared" si="21"/>
        <v>0</v>
      </c>
      <c r="D50" s="24"/>
      <c r="E50" s="24"/>
      <c r="F50" s="23">
        <f t="shared" si="22"/>
        <v>623000000</v>
      </c>
      <c r="G50" s="24">
        <v>623000000</v>
      </c>
      <c r="H50" s="24"/>
      <c r="I50" s="24">
        <f t="shared" si="23"/>
        <v>623000000</v>
      </c>
      <c r="J50" s="24">
        <f t="shared" si="7"/>
        <v>623000000</v>
      </c>
      <c r="K50" s="24">
        <v>623000000</v>
      </c>
      <c r="L50" s="24">
        <f t="shared" si="8"/>
        <v>0</v>
      </c>
      <c r="M50" s="24"/>
      <c r="N50" s="25"/>
      <c r="O50" s="25"/>
      <c r="P50" s="25"/>
    </row>
    <row r="51" spans="1:16" s="11" customFormat="1" ht="45">
      <c r="A51" s="16"/>
      <c r="B51" s="30" t="s">
        <v>60</v>
      </c>
      <c r="C51" s="23">
        <f t="shared" si="21"/>
        <v>0</v>
      </c>
      <c r="D51" s="24"/>
      <c r="E51" s="24"/>
      <c r="F51" s="23">
        <f t="shared" si="22"/>
        <v>720625000</v>
      </c>
      <c r="G51" s="24">
        <v>720625000</v>
      </c>
      <c r="H51" s="24"/>
      <c r="I51" s="24">
        <f t="shared" si="23"/>
        <v>720625000</v>
      </c>
      <c r="J51" s="24">
        <f t="shared" si="7"/>
        <v>720625000</v>
      </c>
      <c r="K51" s="24">
        <v>720625000</v>
      </c>
      <c r="L51" s="24">
        <f t="shared" si="8"/>
        <v>0</v>
      </c>
      <c r="M51" s="24"/>
      <c r="N51" s="25"/>
      <c r="O51" s="25"/>
      <c r="P51" s="25"/>
    </row>
    <row r="52" spans="1:16" s="11" customFormat="1" ht="45">
      <c r="A52" s="16"/>
      <c r="B52" s="30" t="s">
        <v>61</v>
      </c>
      <c r="C52" s="23">
        <f t="shared" si="21"/>
        <v>0</v>
      </c>
      <c r="D52" s="24"/>
      <c r="E52" s="24"/>
      <c r="F52" s="23">
        <f t="shared" si="22"/>
        <v>1141429000</v>
      </c>
      <c r="G52" s="24">
        <v>1141429000</v>
      </c>
      <c r="H52" s="24"/>
      <c r="I52" s="24">
        <f t="shared" si="23"/>
        <v>1141429000</v>
      </c>
      <c r="J52" s="24">
        <f t="shared" si="7"/>
        <v>1141429000</v>
      </c>
      <c r="K52" s="24">
        <v>1141429000</v>
      </c>
      <c r="L52" s="24">
        <f t="shared" si="8"/>
        <v>0</v>
      </c>
      <c r="M52" s="24"/>
      <c r="N52" s="25"/>
      <c r="O52" s="25"/>
      <c r="P52" s="25"/>
    </row>
    <row r="53" spans="1:16" s="11" customFormat="1" ht="45">
      <c r="A53" s="16"/>
      <c r="B53" s="30" t="s">
        <v>62</v>
      </c>
      <c r="C53" s="23">
        <f t="shared" si="21"/>
        <v>0</v>
      </c>
      <c r="D53" s="24"/>
      <c r="E53" s="24"/>
      <c r="F53" s="23">
        <f t="shared" si="22"/>
        <v>1147934000</v>
      </c>
      <c r="G53" s="24">
        <v>1147934000</v>
      </c>
      <c r="H53" s="24"/>
      <c r="I53" s="24">
        <f t="shared" si="23"/>
        <v>1147934000</v>
      </c>
      <c r="J53" s="24">
        <f t="shared" si="7"/>
        <v>1147934000</v>
      </c>
      <c r="K53" s="24">
        <v>1147934000</v>
      </c>
      <c r="L53" s="24">
        <f t="shared" si="8"/>
        <v>0</v>
      </c>
      <c r="M53" s="24"/>
      <c r="N53" s="25"/>
      <c r="O53" s="25"/>
      <c r="P53" s="25"/>
    </row>
    <row r="54" spans="1:16" s="11" customFormat="1" ht="15">
      <c r="A54" s="16"/>
      <c r="B54" s="30" t="s">
        <v>63</v>
      </c>
      <c r="C54" s="23">
        <f t="shared" si="21"/>
        <v>0</v>
      </c>
      <c r="D54" s="24"/>
      <c r="E54" s="24"/>
      <c r="F54" s="23">
        <f t="shared" si="22"/>
        <v>1129990000</v>
      </c>
      <c r="G54" s="24">
        <v>1129990000</v>
      </c>
      <c r="H54" s="24"/>
      <c r="I54" s="24">
        <f t="shared" si="23"/>
        <v>1129990000</v>
      </c>
      <c r="J54" s="24">
        <f t="shared" si="7"/>
        <v>1129990000</v>
      </c>
      <c r="K54" s="24">
        <v>1129990000</v>
      </c>
      <c r="L54" s="24">
        <f t="shared" si="8"/>
        <v>0</v>
      </c>
      <c r="M54" s="24"/>
      <c r="N54" s="25"/>
      <c r="O54" s="25"/>
      <c r="P54" s="25"/>
    </row>
    <row r="55" spans="1:16" s="11" customFormat="1" ht="45">
      <c r="A55" s="16"/>
      <c r="B55" s="30" t="s">
        <v>64</v>
      </c>
      <c r="C55" s="23">
        <f t="shared" si="21"/>
        <v>0</v>
      </c>
      <c r="D55" s="24"/>
      <c r="E55" s="24"/>
      <c r="F55" s="23">
        <f t="shared" si="22"/>
        <v>1152010000</v>
      </c>
      <c r="G55" s="24">
        <v>1152010000</v>
      </c>
      <c r="H55" s="24"/>
      <c r="I55" s="24">
        <f t="shared" si="23"/>
        <v>1152010000</v>
      </c>
      <c r="J55" s="24">
        <f t="shared" si="7"/>
        <v>1152010000</v>
      </c>
      <c r="K55" s="24">
        <v>1152010000</v>
      </c>
      <c r="L55" s="24">
        <f t="shared" si="8"/>
        <v>0</v>
      </c>
      <c r="M55" s="24"/>
      <c r="N55" s="25"/>
      <c r="O55" s="25"/>
      <c r="P55" s="25"/>
    </row>
    <row r="56" spans="1:16" s="11" customFormat="1" ht="30">
      <c r="A56" s="16"/>
      <c r="B56" s="30" t="s">
        <v>65</v>
      </c>
      <c r="C56" s="23">
        <f t="shared" si="21"/>
        <v>0</v>
      </c>
      <c r="D56" s="24"/>
      <c r="E56" s="24"/>
      <c r="F56" s="23">
        <f t="shared" si="22"/>
        <v>1119419000</v>
      </c>
      <c r="G56" s="24">
        <v>1119419000</v>
      </c>
      <c r="H56" s="24"/>
      <c r="I56" s="24">
        <f t="shared" si="23"/>
        <v>1119419000</v>
      </c>
      <c r="J56" s="24">
        <f t="shared" si="7"/>
        <v>1119419000</v>
      </c>
      <c r="K56" s="24">
        <v>1119419000</v>
      </c>
      <c r="L56" s="24">
        <f t="shared" si="8"/>
        <v>0</v>
      </c>
      <c r="M56" s="24"/>
      <c r="N56" s="25"/>
      <c r="O56" s="25"/>
      <c r="P56" s="25"/>
    </row>
    <row r="57" spans="1:16" s="11" customFormat="1" ht="30">
      <c r="A57" s="16"/>
      <c r="B57" s="30" t="s">
        <v>66</v>
      </c>
      <c r="C57" s="23">
        <f t="shared" si="21"/>
        <v>856000000</v>
      </c>
      <c r="D57" s="24">
        <v>856000000</v>
      </c>
      <c r="E57" s="24"/>
      <c r="F57" s="23">
        <f t="shared" si="22"/>
        <v>856000000</v>
      </c>
      <c r="G57" s="24">
        <v>856000000</v>
      </c>
      <c r="H57" s="24"/>
      <c r="I57" s="24">
        <f t="shared" si="23"/>
        <v>856000000</v>
      </c>
      <c r="J57" s="24">
        <f t="shared" si="7"/>
        <v>856000000</v>
      </c>
      <c r="K57" s="24">
        <v>856000000</v>
      </c>
      <c r="L57" s="24">
        <f t="shared" si="8"/>
        <v>0</v>
      </c>
      <c r="M57" s="24"/>
      <c r="N57" s="25">
        <f>+F57/C57*100</f>
        <v>100</v>
      </c>
      <c r="O57" s="25">
        <f>+G57/D57*100</f>
        <v>100</v>
      </c>
      <c r="P57" s="25"/>
    </row>
    <row r="58" spans="1:16" s="11" customFormat="1" ht="30">
      <c r="A58" s="16"/>
      <c r="B58" s="30" t="s">
        <v>67</v>
      </c>
      <c r="C58" s="23">
        <f t="shared" si="21"/>
        <v>0</v>
      </c>
      <c r="D58" s="24"/>
      <c r="E58" s="24"/>
      <c r="F58" s="23">
        <f t="shared" si="22"/>
        <v>709429000</v>
      </c>
      <c r="G58" s="24">
        <v>709429000</v>
      </c>
      <c r="H58" s="24"/>
      <c r="I58" s="24">
        <f t="shared" si="23"/>
        <v>709429000</v>
      </c>
      <c r="J58" s="24">
        <f t="shared" si="7"/>
        <v>709429000</v>
      </c>
      <c r="K58" s="24">
        <v>709429000</v>
      </c>
      <c r="L58" s="24">
        <f t="shared" si="8"/>
        <v>0</v>
      </c>
      <c r="M58" s="24"/>
      <c r="N58" s="25"/>
      <c r="O58" s="25"/>
      <c r="P58" s="25"/>
    </row>
    <row r="59" spans="1:16" s="11" customFormat="1" ht="30">
      <c r="A59" s="16"/>
      <c r="B59" s="30" t="s">
        <v>68</v>
      </c>
      <c r="C59" s="23">
        <f t="shared" si="21"/>
        <v>478000000</v>
      </c>
      <c r="D59" s="24">
        <v>478000000</v>
      </c>
      <c r="E59" s="24"/>
      <c r="F59" s="23">
        <f t="shared" si="22"/>
        <v>1113822000</v>
      </c>
      <c r="G59" s="24">
        <v>1113822000</v>
      </c>
      <c r="H59" s="24"/>
      <c r="I59" s="24">
        <f t="shared" si="23"/>
        <v>1113822000</v>
      </c>
      <c r="J59" s="24">
        <f t="shared" si="7"/>
        <v>1113822000</v>
      </c>
      <c r="K59" s="24">
        <v>1113822000</v>
      </c>
      <c r="L59" s="24">
        <f t="shared" si="8"/>
        <v>0</v>
      </c>
      <c r="M59" s="24"/>
      <c r="N59" s="25">
        <f>+F59/C59*100</f>
        <v>233.01715481171547</v>
      </c>
      <c r="O59" s="25">
        <f>+G59/D59*100</f>
        <v>233.01715481171547</v>
      </c>
      <c r="P59" s="25"/>
    </row>
    <row r="60" spans="1:16" s="11" customFormat="1" ht="15">
      <c r="A60" s="16"/>
      <c r="B60" s="30" t="s">
        <v>69</v>
      </c>
      <c r="C60" s="23">
        <f t="shared" si="21"/>
        <v>1449000000</v>
      </c>
      <c r="D60" s="24"/>
      <c r="E60" s="24">
        <v>1449000000</v>
      </c>
      <c r="F60" s="23"/>
      <c r="G60" s="24"/>
      <c r="H60" s="24"/>
      <c r="I60" s="24">
        <f t="shared" si="23"/>
        <v>0</v>
      </c>
      <c r="J60" s="24">
        <f t="shared" si="7"/>
        <v>0</v>
      </c>
      <c r="K60" s="24"/>
      <c r="L60" s="24">
        <f t="shared" si="8"/>
        <v>0</v>
      </c>
      <c r="M60" s="24"/>
      <c r="N60" s="25">
        <f>+F60/C60*100</f>
        <v>0</v>
      </c>
      <c r="O60" s="25"/>
      <c r="P60" s="25">
        <f>+H60/E60*100</f>
        <v>0</v>
      </c>
    </row>
    <row r="61" spans="1:16" s="15" customFormat="1" ht="14.25">
      <c r="A61" s="16">
        <v>2</v>
      </c>
      <c r="B61" s="17" t="s">
        <v>33</v>
      </c>
      <c r="C61" s="29">
        <f>SUM(C62:C66)</f>
        <v>2899000000</v>
      </c>
      <c r="D61" s="29">
        <f>SUM(D62:D66)</f>
        <v>1450000000</v>
      </c>
      <c r="E61" s="29">
        <f t="shared" ref="E61:M61" si="25">SUM(E62:E66)</f>
        <v>1449000000</v>
      </c>
      <c r="F61" s="29">
        <f t="shared" si="25"/>
        <v>10347434000</v>
      </c>
      <c r="G61" s="29">
        <f t="shared" si="25"/>
        <v>8009694000</v>
      </c>
      <c r="H61" s="29">
        <f t="shared" si="25"/>
        <v>2337740000</v>
      </c>
      <c r="I61" s="29">
        <f t="shared" si="25"/>
        <v>10347434000</v>
      </c>
      <c r="J61" s="29">
        <f t="shared" si="25"/>
        <v>8009694000</v>
      </c>
      <c r="K61" s="29">
        <f t="shared" si="25"/>
        <v>8009694000</v>
      </c>
      <c r="L61" s="29">
        <f t="shared" si="25"/>
        <v>2337740000</v>
      </c>
      <c r="M61" s="29">
        <f t="shared" si="25"/>
        <v>2337740000</v>
      </c>
      <c r="N61" s="19">
        <f>+F61/C61*100</f>
        <v>356.93114867195584</v>
      </c>
      <c r="O61" s="19">
        <f>+G61/D61*100</f>
        <v>552.39268965517238</v>
      </c>
      <c r="P61" s="19">
        <f>+H61/E61*100</f>
        <v>161.33471359558317</v>
      </c>
    </row>
    <row r="62" spans="1:16" s="11" customFormat="1" ht="30">
      <c r="A62" s="16"/>
      <c r="B62" s="30" t="s">
        <v>70</v>
      </c>
      <c r="C62" s="24">
        <f>+D62+E62</f>
        <v>0</v>
      </c>
      <c r="D62" s="24"/>
      <c r="E62" s="24"/>
      <c r="F62" s="24">
        <f>+G62+H62</f>
        <v>1839446000</v>
      </c>
      <c r="G62" s="24">
        <v>1839446000</v>
      </c>
      <c r="H62" s="24"/>
      <c r="I62" s="24">
        <f>+J62+L62</f>
        <v>1839446000</v>
      </c>
      <c r="J62" s="24">
        <f t="shared" si="7"/>
        <v>1839446000</v>
      </c>
      <c r="K62" s="24">
        <v>1839446000</v>
      </c>
      <c r="L62" s="24">
        <f t="shared" si="8"/>
        <v>0</v>
      </c>
      <c r="M62" s="24"/>
      <c r="N62" s="25"/>
      <c r="O62" s="25"/>
      <c r="P62" s="25"/>
    </row>
    <row r="63" spans="1:16" s="11" customFormat="1" ht="30">
      <c r="A63" s="16"/>
      <c r="B63" s="30" t="s">
        <v>71</v>
      </c>
      <c r="C63" s="24">
        <f t="shared" ref="C63:C82" si="26">+D63+E63</f>
        <v>0</v>
      </c>
      <c r="D63" s="24"/>
      <c r="E63" s="24"/>
      <c r="F63" s="24">
        <f t="shared" ref="F63:F82" si="27">+G63+H63</f>
        <v>3661863000</v>
      </c>
      <c r="G63" s="24">
        <v>3661863000</v>
      </c>
      <c r="H63" s="24"/>
      <c r="I63" s="24">
        <f>+J63+L63</f>
        <v>3661863000</v>
      </c>
      <c r="J63" s="24">
        <f t="shared" si="7"/>
        <v>3661863000</v>
      </c>
      <c r="K63" s="24">
        <v>3661863000</v>
      </c>
      <c r="L63" s="24">
        <f t="shared" si="8"/>
        <v>0</v>
      </c>
      <c r="M63" s="24"/>
      <c r="N63" s="25"/>
      <c r="O63" s="25"/>
      <c r="P63" s="25"/>
    </row>
    <row r="64" spans="1:16" s="11" customFormat="1" ht="30">
      <c r="A64" s="16"/>
      <c r="B64" s="30" t="s">
        <v>72</v>
      </c>
      <c r="C64" s="24">
        <f t="shared" si="26"/>
        <v>1450000000</v>
      </c>
      <c r="D64" s="24">
        <v>1450000000</v>
      </c>
      <c r="E64" s="24"/>
      <c r="F64" s="24">
        <f t="shared" si="27"/>
        <v>1065107000</v>
      </c>
      <c r="G64" s="24">
        <v>1065107000</v>
      </c>
      <c r="H64" s="24"/>
      <c r="I64" s="24">
        <f>+J64+L64</f>
        <v>1065107000</v>
      </c>
      <c r="J64" s="24">
        <f t="shared" si="7"/>
        <v>1065107000</v>
      </c>
      <c r="K64" s="24">
        <v>1065107000</v>
      </c>
      <c r="L64" s="24">
        <f t="shared" si="8"/>
        <v>0</v>
      </c>
      <c r="M64" s="24"/>
      <c r="N64" s="25">
        <f>+F64/C64*100</f>
        <v>73.455655172413799</v>
      </c>
      <c r="O64" s="25">
        <f>+G64/D64*100</f>
        <v>73.455655172413799</v>
      </c>
      <c r="P64" s="25"/>
    </row>
    <row r="65" spans="1:16" s="11" customFormat="1" ht="30">
      <c r="A65" s="16"/>
      <c r="B65" s="30" t="s">
        <v>73</v>
      </c>
      <c r="C65" s="24">
        <f t="shared" si="26"/>
        <v>0</v>
      </c>
      <c r="D65" s="24"/>
      <c r="E65" s="24"/>
      <c r="F65" s="24">
        <f t="shared" si="27"/>
        <v>1443278000</v>
      </c>
      <c r="G65" s="24">
        <v>1443278000</v>
      </c>
      <c r="H65" s="24"/>
      <c r="I65" s="24">
        <f>+J65+L65</f>
        <v>1443278000</v>
      </c>
      <c r="J65" s="24">
        <f t="shared" si="7"/>
        <v>1443278000</v>
      </c>
      <c r="K65" s="24">
        <v>1443278000</v>
      </c>
      <c r="L65" s="24">
        <f t="shared" si="8"/>
        <v>0</v>
      </c>
      <c r="M65" s="24"/>
      <c r="N65" s="25"/>
      <c r="O65" s="25"/>
      <c r="P65" s="25"/>
    </row>
    <row r="66" spans="1:16" s="11" customFormat="1" ht="15">
      <c r="A66" s="16"/>
      <c r="B66" s="30" t="s">
        <v>69</v>
      </c>
      <c r="C66" s="24">
        <f t="shared" si="26"/>
        <v>1449000000</v>
      </c>
      <c r="D66" s="24"/>
      <c r="E66" s="24">
        <v>1449000000</v>
      </c>
      <c r="F66" s="24">
        <f t="shared" si="27"/>
        <v>2337740000</v>
      </c>
      <c r="G66" s="24"/>
      <c r="H66" s="24">
        <v>2337740000</v>
      </c>
      <c r="I66" s="24">
        <f>+J66+L66</f>
        <v>2337740000</v>
      </c>
      <c r="J66" s="24">
        <f t="shared" si="7"/>
        <v>0</v>
      </c>
      <c r="K66" s="24"/>
      <c r="L66" s="24">
        <f t="shared" si="8"/>
        <v>2337740000</v>
      </c>
      <c r="M66" s="24">
        <v>2337740000</v>
      </c>
      <c r="N66" s="25">
        <f t="shared" ref="N66:N81" si="28">+F66/C66*100</f>
        <v>161.33471359558317</v>
      </c>
      <c r="O66" s="25"/>
      <c r="P66" s="25">
        <f>+H66/E66*100</f>
        <v>161.33471359558317</v>
      </c>
    </row>
    <row r="67" spans="1:16" s="15" customFormat="1" ht="14.25">
      <c r="A67" s="16">
        <v>3</v>
      </c>
      <c r="B67" s="17" t="s">
        <v>46</v>
      </c>
      <c r="C67" s="29">
        <f>SUM(C68:C81)</f>
        <v>5153000000</v>
      </c>
      <c r="D67" s="29">
        <f>SUM(D68:D81)</f>
        <v>4848000000</v>
      </c>
      <c r="E67" s="29">
        <f t="shared" ref="E67:M67" si="29">SUM(E68:E81)</f>
        <v>305000000</v>
      </c>
      <c r="F67" s="29">
        <f t="shared" si="29"/>
        <v>5000227000</v>
      </c>
      <c r="G67" s="29">
        <f t="shared" si="29"/>
        <v>4695402000</v>
      </c>
      <c r="H67" s="29">
        <f t="shared" si="29"/>
        <v>304825000</v>
      </c>
      <c r="I67" s="29">
        <f t="shared" si="29"/>
        <v>5000227000</v>
      </c>
      <c r="J67" s="29">
        <f t="shared" si="29"/>
        <v>4695402000</v>
      </c>
      <c r="K67" s="29">
        <f t="shared" si="29"/>
        <v>4695402000</v>
      </c>
      <c r="L67" s="29">
        <f t="shared" si="29"/>
        <v>304825000</v>
      </c>
      <c r="M67" s="29">
        <f t="shared" si="29"/>
        <v>304825000</v>
      </c>
      <c r="N67" s="19">
        <f t="shared" si="28"/>
        <v>97.035261013002142</v>
      </c>
      <c r="O67" s="19">
        <f t="shared" ref="O67:O80" si="30">+G67/D67*100</f>
        <v>96.852351485148517</v>
      </c>
      <c r="P67" s="19">
        <f>+H67/E67*100</f>
        <v>99.942622950819668</v>
      </c>
    </row>
    <row r="68" spans="1:16" s="11" customFormat="1" ht="45">
      <c r="A68" s="16"/>
      <c r="B68" s="30" t="s">
        <v>74</v>
      </c>
      <c r="C68" s="24">
        <f t="shared" si="26"/>
        <v>497000000</v>
      </c>
      <c r="D68" s="24">
        <v>497000000</v>
      </c>
      <c r="E68" s="24"/>
      <c r="F68" s="24">
        <f t="shared" si="27"/>
        <v>477839000</v>
      </c>
      <c r="G68" s="24">
        <v>477839000</v>
      </c>
      <c r="H68" s="24"/>
      <c r="I68" s="24">
        <f t="shared" ref="I68:I81" si="31">+J68+L68</f>
        <v>477839000</v>
      </c>
      <c r="J68" s="24">
        <f t="shared" si="7"/>
        <v>477839000</v>
      </c>
      <c r="K68" s="24">
        <v>477839000</v>
      </c>
      <c r="L68" s="24">
        <f t="shared" si="8"/>
        <v>0</v>
      </c>
      <c r="M68" s="24"/>
      <c r="N68" s="25">
        <f t="shared" si="28"/>
        <v>96.144668008048299</v>
      </c>
      <c r="O68" s="25">
        <f t="shared" si="30"/>
        <v>96.144668008048299</v>
      </c>
      <c r="P68" s="25"/>
    </row>
    <row r="69" spans="1:16" s="11" customFormat="1" ht="30">
      <c r="A69" s="16"/>
      <c r="B69" s="30" t="s">
        <v>75</v>
      </c>
      <c r="C69" s="24">
        <f t="shared" si="26"/>
        <v>164000000</v>
      </c>
      <c r="D69" s="24">
        <v>164000000</v>
      </c>
      <c r="E69" s="24"/>
      <c r="F69" s="24">
        <f t="shared" si="27"/>
        <v>164000000</v>
      </c>
      <c r="G69" s="24">
        <v>164000000</v>
      </c>
      <c r="H69" s="24"/>
      <c r="I69" s="24">
        <f t="shared" si="31"/>
        <v>164000000</v>
      </c>
      <c r="J69" s="24">
        <f t="shared" si="7"/>
        <v>164000000</v>
      </c>
      <c r="K69" s="24">
        <v>164000000</v>
      </c>
      <c r="L69" s="24">
        <f t="shared" si="8"/>
        <v>0</v>
      </c>
      <c r="M69" s="24"/>
      <c r="N69" s="25">
        <f t="shared" si="28"/>
        <v>100</v>
      </c>
      <c r="O69" s="25">
        <f t="shared" si="30"/>
        <v>100</v>
      </c>
      <c r="P69" s="25"/>
    </row>
    <row r="70" spans="1:16" s="11" customFormat="1" ht="30">
      <c r="A70" s="16"/>
      <c r="B70" s="30" t="s">
        <v>76</v>
      </c>
      <c r="C70" s="24">
        <f t="shared" si="26"/>
        <v>552000000</v>
      </c>
      <c r="D70" s="24">
        <v>552000000</v>
      </c>
      <c r="E70" s="24"/>
      <c r="F70" s="24">
        <f t="shared" si="27"/>
        <v>552000000</v>
      </c>
      <c r="G70" s="24">
        <v>552000000</v>
      </c>
      <c r="H70" s="24"/>
      <c r="I70" s="24">
        <f t="shared" si="31"/>
        <v>552000000</v>
      </c>
      <c r="J70" s="24">
        <f t="shared" si="7"/>
        <v>552000000</v>
      </c>
      <c r="K70" s="24">
        <v>552000000</v>
      </c>
      <c r="L70" s="24">
        <f t="shared" si="8"/>
        <v>0</v>
      </c>
      <c r="M70" s="24"/>
      <c r="N70" s="25">
        <f t="shared" si="28"/>
        <v>100</v>
      </c>
      <c r="O70" s="25">
        <f t="shared" si="30"/>
        <v>100</v>
      </c>
      <c r="P70" s="25"/>
    </row>
    <row r="71" spans="1:16" s="11" customFormat="1" ht="30">
      <c r="A71" s="16"/>
      <c r="B71" s="30" t="s">
        <v>77</v>
      </c>
      <c r="C71" s="24">
        <f t="shared" si="26"/>
        <v>500000000</v>
      </c>
      <c r="D71" s="24">
        <v>500000000</v>
      </c>
      <c r="E71" s="24"/>
      <c r="F71" s="24">
        <f t="shared" si="27"/>
        <v>408184000</v>
      </c>
      <c r="G71" s="24">
        <v>408184000</v>
      </c>
      <c r="H71" s="24"/>
      <c r="I71" s="24">
        <f t="shared" si="31"/>
        <v>408184000</v>
      </c>
      <c r="J71" s="24">
        <f t="shared" si="7"/>
        <v>408184000</v>
      </c>
      <c r="K71" s="24">
        <v>408184000</v>
      </c>
      <c r="L71" s="24">
        <f t="shared" si="8"/>
        <v>0</v>
      </c>
      <c r="M71" s="24"/>
      <c r="N71" s="25">
        <f t="shared" si="28"/>
        <v>81.636799999999994</v>
      </c>
      <c r="O71" s="25">
        <f t="shared" si="30"/>
        <v>81.636799999999994</v>
      </c>
      <c r="P71" s="25"/>
    </row>
    <row r="72" spans="1:16" s="11" customFormat="1" ht="30">
      <c r="A72" s="16"/>
      <c r="B72" s="30" t="s">
        <v>78</v>
      </c>
      <c r="C72" s="24">
        <f t="shared" si="26"/>
        <v>261000000</v>
      </c>
      <c r="D72" s="24">
        <v>261000000</v>
      </c>
      <c r="E72" s="24"/>
      <c r="F72" s="24">
        <f t="shared" si="27"/>
        <v>259308000</v>
      </c>
      <c r="G72" s="24">
        <v>259308000</v>
      </c>
      <c r="H72" s="24"/>
      <c r="I72" s="24">
        <f t="shared" si="31"/>
        <v>259308000</v>
      </c>
      <c r="J72" s="24">
        <f t="shared" si="7"/>
        <v>259308000</v>
      </c>
      <c r="K72" s="24">
        <v>259308000</v>
      </c>
      <c r="L72" s="24">
        <f t="shared" si="8"/>
        <v>0</v>
      </c>
      <c r="M72" s="24"/>
      <c r="N72" s="25">
        <f t="shared" si="28"/>
        <v>99.351724137931029</v>
      </c>
      <c r="O72" s="25">
        <f t="shared" si="30"/>
        <v>99.351724137931029</v>
      </c>
      <c r="P72" s="25"/>
    </row>
    <row r="73" spans="1:16" s="11" customFormat="1" ht="45">
      <c r="A73" s="16"/>
      <c r="B73" s="30" t="s">
        <v>79</v>
      </c>
      <c r="C73" s="24">
        <f t="shared" si="26"/>
        <v>278000000</v>
      </c>
      <c r="D73" s="24">
        <v>278000000</v>
      </c>
      <c r="E73" s="24"/>
      <c r="F73" s="24">
        <f t="shared" si="27"/>
        <v>277567000</v>
      </c>
      <c r="G73" s="24">
        <v>277567000</v>
      </c>
      <c r="H73" s="24"/>
      <c r="I73" s="24">
        <f t="shared" si="31"/>
        <v>277567000</v>
      </c>
      <c r="J73" s="24">
        <f t="shared" si="7"/>
        <v>277567000</v>
      </c>
      <c r="K73" s="24">
        <v>277567000</v>
      </c>
      <c r="L73" s="24">
        <f t="shared" si="8"/>
        <v>0</v>
      </c>
      <c r="M73" s="24"/>
      <c r="N73" s="25">
        <f t="shared" si="28"/>
        <v>99.844244604316543</v>
      </c>
      <c r="O73" s="25">
        <f t="shared" si="30"/>
        <v>99.844244604316543</v>
      </c>
      <c r="P73" s="25"/>
    </row>
    <row r="74" spans="1:16" s="11" customFormat="1" ht="45">
      <c r="A74" s="16"/>
      <c r="B74" s="30" t="s">
        <v>80</v>
      </c>
      <c r="C74" s="24">
        <f t="shared" si="26"/>
        <v>1010000000</v>
      </c>
      <c r="D74" s="24">
        <v>1010000000</v>
      </c>
      <c r="E74" s="24"/>
      <c r="F74" s="24">
        <f t="shared" si="27"/>
        <v>1003530000</v>
      </c>
      <c r="G74" s="24">
        <v>1003530000</v>
      </c>
      <c r="H74" s="24"/>
      <c r="I74" s="24">
        <f t="shared" si="31"/>
        <v>1003530000</v>
      </c>
      <c r="J74" s="24">
        <f t="shared" si="7"/>
        <v>1003530000</v>
      </c>
      <c r="K74" s="24">
        <v>1003530000</v>
      </c>
      <c r="L74" s="24">
        <f t="shared" si="8"/>
        <v>0</v>
      </c>
      <c r="M74" s="24"/>
      <c r="N74" s="25">
        <f t="shared" si="28"/>
        <v>99.359405940594058</v>
      </c>
      <c r="O74" s="25">
        <f t="shared" si="30"/>
        <v>99.359405940594058</v>
      </c>
      <c r="P74" s="25"/>
    </row>
    <row r="75" spans="1:16" s="11" customFormat="1" ht="45">
      <c r="A75" s="16"/>
      <c r="B75" s="30" t="s">
        <v>81</v>
      </c>
      <c r="C75" s="24">
        <f t="shared" si="26"/>
        <v>54000000</v>
      </c>
      <c r="D75" s="24">
        <v>54000000</v>
      </c>
      <c r="E75" s="24"/>
      <c r="F75" s="24">
        <f t="shared" si="27"/>
        <v>51134000</v>
      </c>
      <c r="G75" s="24">
        <v>51134000</v>
      </c>
      <c r="H75" s="24"/>
      <c r="I75" s="24">
        <f t="shared" si="31"/>
        <v>51134000</v>
      </c>
      <c r="J75" s="24">
        <f t="shared" si="7"/>
        <v>51134000</v>
      </c>
      <c r="K75" s="24">
        <v>51134000</v>
      </c>
      <c r="L75" s="24">
        <f t="shared" si="8"/>
        <v>0</v>
      </c>
      <c r="M75" s="24"/>
      <c r="N75" s="25">
        <f t="shared" si="28"/>
        <v>94.69259259259259</v>
      </c>
      <c r="O75" s="25">
        <f t="shared" si="30"/>
        <v>94.69259259259259</v>
      </c>
      <c r="P75" s="25"/>
    </row>
    <row r="76" spans="1:16" s="11" customFormat="1" ht="30">
      <c r="A76" s="16"/>
      <c r="B76" s="30" t="s">
        <v>82</v>
      </c>
      <c r="C76" s="24">
        <f t="shared" si="26"/>
        <v>170000000</v>
      </c>
      <c r="D76" s="24">
        <v>170000000</v>
      </c>
      <c r="E76" s="24"/>
      <c r="F76" s="24">
        <f t="shared" si="27"/>
        <v>167546000</v>
      </c>
      <c r="G76" s="24">
        <v>167546000</v>
      </c>
      <c r="H76" s="24"/>
      <c r="I76" s="24">
        <f t="shared" si="31"/>
        <v>167546000</v>
      </c>
      <c r="J76" s="24">
        <f>+K76</f>
        <v>167546000</v>
      </c>
      <c r="K76" s="24">
        <v>167546000</v>
      </c>
      <c r="L76" s="24">
        <f>+M76</f>
        <v>0</v>
      </c>
      <c r="M76" s="24"/>
      <c r="N76" s="25">
        <f t="shared" si="28"/>
        <v>98.556470588235285</v>
      </c>
      <c r="O76" s="25">
        <f t="shared" si="30"/>
        <v>98.556470588235285</v>
      </c>
      <c r="P76" s="25"/>
    </row>
    <row r="77" spans="1:16" s="11" customFormat="1" ht="30">
      <c r="A77" s="16"/>
      <c r="B77" s="30" t="s">
        <v>83</v>
      </c>
      <c r="C77" s="24">
        <f t="shared" si="26"/>
        <v>565000000</v>
      </c>
      <c r="D77" s="24">
        <v>565000000</v>
      </c>
      <c r="E77" s="24"/>
      <c r="F77" s="24">
        <f t="shared" si="27"/>
        <v>554226000</v>
      </c>
      <c r="G77" s="24">
        <v>554226000</v>
      </c>
      <c r="H77" s="24"/>
      <c r="I77" s="24">
        <f t="shared" si="31"/>
        <v>554226000</v>
      </c>
      <c r="J77" s="24">
        <f t="shared" ref="J77:J81" si="32">+K77</f>
        <v>554226000</v>
      </c>
      <c r="K77" s="24">
        <v>554226000</v>
      </c>
      <c r="L77" s="24">
        <f t="shared" ref="L77:L81" si="33">+M77</f>
        <v>0</v>
      </c>
      <c r="M77" s="24"/>
      <c r="N77" s="25">
        <f t="shared" si="28"/>
        <v>98.093097345132747</v>
      </c>
      <c r="O77" s="25">
        <f t="shared" si="30"/>
        <v>98.093097345132747</v>
      </c>
      <c r="P77" s="25"/>
    </row>
    <row r="78" spans="1:16" s="11" customFormat="1" ht="15">
      <c r="A78" s="16"/>
      <c r="B78" s="30" t="s">
        <v>84</v>
      </c>
      <c r="C78" s="24">
        <f t="shared" si="26"/>
        <v>478000000</v>
      </c>
      <c r="D78" s="24">
        <v>478000000</v>
      </c>
      <c r="E78" s="24"/>
      <c r="F78" s="24">
        <f t="shared" si="27"/>
        <v>472678000</v>
      </c>
      <c r="G78" s="24">
        <v>472678000</v>
      </c>
      <c r="H78" s="24"/>
      <c r="I78" s="24">
        <f t="shared" si="31"/>
        <v>472678000</v>
      </c>
      <c r="J78" s="24">
        <f t="shared" si="32"/>
        <v>472678000</v>
      </c>
      <c r="K78" s="24">
        <v>472678000</v>
      </c>
      <c r="L78" s="24">
        <f t="shared" si="33"/>
        <v>0</v>
      </c>
      <c r="M78" s="24"/>
      <c r="N78" s="25">
        <f t="shared" si="28"/>
        <v>98.886610878661088</v>
      </c>
      <c r="O78" s="25">
        <f t="shared" si="30"/>
        <v>98.886610878661088</v>
      </c>
      <c r="P78" s="25"/>
    </row>
    <row r="79" spans="1:16" s="11" customFormat="1" ht="30">
      <c r="A79" s="16"/>
      <c r="B79" s="30" t="s">
        <v>85</v>
      </c>
      <c r="C79" s="24">
        <f t="shared" si="26"/>
        <v>149000000</v>
      </c>
      <c r="D79" s="24">
        <v>149000000</v>
      </c>
      <c r="E79" s="24"/>
      <c r="F79" s="24">
        <f t="shared" si="27"/>
        <v>148949000</v>
      </c>
      <c r="G79" s="24">
        <v>148949000</v>
      </c>
      <c r="H79" s="24"/>
      <c r="I79" s="24">
        <f t="shared" si="31"/>
        <v>148949000</v>
      </c>
      <c r="J79" s="24">
        <f t="shared" si="32"/>
        <v>148949000</v>
      </c>
      <c r="K79" s="24">
        <v>148949000</v>
      </c>
      <c r="L79" s="24">
        <f t="shared" si="33"/>
        <v>0</v>
      </c>
      <c r="M79" s="24"/>
      <c r="N79" s="25">
        <f t="shared" si="28"/>
        <v>99.965771812080533</v>
      </c>
      <c r="O79" s="25">
        <f t="shared" si="30"/>
        <v>99.965771812080533</v>
      </c>
      <c r="P79" s="25"/>
    </row>
    <row r="80" spans="1:16" s="11" customFormat="1" ht="30">
      <c r="A80" s="16"/>
      <c r="B80" s="30" t="s">
        <v>86</v>
      </c>
      <c r="C80" s="24">
        <f t="shared" si="26"/>
        <v>170000000</v>
      </c>
      <c r="D80" s="24">
        <v>170000000</v>
      </c>
      <c r="E80" s="24"/>
      <c r="F80" s="24">
        <f t="shared" si="27"/>
        <v>158441000</v>
      </c>
      <c r="G80" s="24">
        <v>158441000</v>
      </c>
      <c r="H80" s="24"/>
      <c r="I80" s="24">
        <f t="shared" si="31"/>
        <v>158441000</v>
      </c>
      <c r="J80" s="24">
        <f t="shared" si="32"/>
        <v>158441000</v>
      </c>
      <c r="K80" s="24">
        <v>158441000</v>
      </c>
      <c r="L80" s="24">
        <f t="shared" si="33"/>
        <v>0</v>
      </c>
      <c r="M80" s="24"/>
      <c r="N80" s="25">
        <f t="shared" si="28"/>
        <v>93.200588235294106</v>
      </c>
      <c r="O80" s="25">
        <f t="shared" si="30"/>
        <v>93.200588235294106</v>
      </c>
      <c r="P80" s="25"/>
    </row>
    <row r="81" spans="1:16" s="11" customFormat="1" ht="15">
      <c r="A81" s="16"/>
      <c r="B81" s="30" t="s">
        <v>69</v>
      </c>
      <c r="C81" s="24">
        <f t="shared" si="26"/>
        <v>305000000</v>
      </c>
      <c r="D81" s="24"/>
      <c r="E81" s="24">
        <v>305000000</v>
      </c>
      <c r="F81" s="24">
        <f t="shared" si="27"/>
        <v>304825000</v>
      </c>
      <c r="G81" s="24"/>
      <c r="H81" s="24">
        <v>304825000</v>
      </c>
      <c r="I81" s="24">
        <f t="shared" si="31"/>
        <v>304825000</v>
      </c>
      <c r="J81" s="24">
        <f t="shared" si="32"/>
        <v>0</v>
      </c>
      <c r="K81" s="24"/>
      <c r="L81" s="24">
        <f t="shared" si="33"/>
        <v>304825000</v>
      </c>
      <c r="M81" s="24">
        <v>304825000</v>
      </c>
      <c r="N81" s="25">
        <f t="shared" si="28"/>
        <v>99.942622950819668</v>
      </c>
      <c r="O81" s="25"/>
      <c r="P81" s="25">
        <f>+H81/E81*100</f>
        <v>99.942622950819668</v>
      </c>
    </row>
    <row r="82" spans="1:16" s="15" customFormat="1" ht="15">
      <c r="A82" s="16" t="s">
        <v>87</v>
      </c>
      <c r="B82" s="31" t="s">
        <v>88</v>
      </c>
      <c r="C82" s="29">
        <f t="shared" si="26"/>
        <v>35000000</v>
      </c>
      <c r="D82" s="29">
        <v>35000000</v>
      </c>
      <c r="E82" s="29"/>
      <c r="F82" s="29">
        <f t="shared" si="27"/>
        <v>0</v>
      </c>
      <c r="G82" s="29"/>
      <c r="H82" s="29"/>
      <c r="I82" s="29">
        <f t="shared" ref="I82" si="34">+J82+K82</f>
        <v>0</v>
      </c>
      <c r="J82" s="29"/>
      <c r="K82" s="29"/>
      <c r="L82" s="16"/>
      <c r="M82" s="16"/>
      <c r="N82" s="25"/>
      <c r="O82" s="25"/>
      <c r="P82" s="25"/>
    </row>
    <row r="83" spans="1:16" s="11" customFormat="1" ht="15">
      <c r="A83" s="32"/>
      <c r="B83" s="33"/>
      <c r="C83" s="33"/>
      <c r="D83" s="33"/>
      <c r="E83" s="34"/>
      <c r="F83" s="35"/>
      <c r="G83" s="35"/>
      <c r="H83" s="35"/>
      <c r="I83" s="35"/>
      <c r="J83" s="35"/>
      <c r="K83" s="35"/>
      <c r="L83" s="34"/>
      <c r="M83" s="34"/>
      <c r="N83" s="36"/>
      <c r="O83" s="36"/>
      <c r="P83" s="36"/>
    </row>
  </sheetData>
  <mergeCells count="23">
    <mergeCell ref="A3:R3"/>
    <mergeCell ref="L4:N4"/>
    <mergeCell ref="A5:A8"/>
    <mergeCell ref="B5:B8"/>
    <mergeCell ref="C5:E5"/>
    <mergeCell ref="C6:C8"/>
    <mergeCell ref="D6:E6"/>
    <mergeCell ref="I6:M6"/>
    <mergeCell ref="N6:N8"/>
    <mergeCell ref="H7:H8"/>
    <mergeCell ref="F5:M5"/>
    <mergeCell ref="N5:P5"/>
    <mergeCell ref="O6:P6"/>
    <mergeCell ref="O7:O8"/>
    <mergeCell ref="D7:D8"/>
    <mergeCell ref="E7:E8"/>
    <mergeCell ref="G7:G8"/>
    <mergeCell ref="F6:F8"/>
    <mergeCell ref="G6:H6"/>
    <mergeCell ref="I7:I8"/>
    <mergeCell ref="J7:K7"/>
    <mergeCell ref="L7:M7"/>
    <mergeCell ref="P7:P8"/>
  </mergeCells>
  <pageMargins left="0.95" right="0" top="0.5" bottom="0.5" header="0.3" footer="0.3"/>
  <pageSetup paperSize="9" scale="5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5F7FB6-4672-4A53-BCE4-3E6D29629D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BD6FC2B-C16B-49FE-BB9C-B614736F5E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2021-12-23T04:02:37Z</cp:lastPrinted>
  <dcterms:created xsi:type="dcterms:W3CDTF">2018-08-22T07:49:45Z</dcterms:created>
  <dcterms:modified xsi:type="dcterms:W3CDTF">2021-12-23T04:02:40Z</dcterms:modified>
</cp:coreProperties>
</file>